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21. Operations\ILFS Website\2019\unaudited financials - September 2019\"/>
    </mc:Choice>
  </mc:AlternateContent>
  <bookViews>
    <workbookView xWindow="0" yWindow="0" windowWidth="20490" windowHeight="6855"/>
  </bookViews>
  <sheets>
    <sheet name="Unaudited Financials-S1" sheetId="1" r:id="rId1"/>
    <sheet name="Notes to Accounts-S1" sheetId="2" r:id="rId2"/>
    <sheet name="Unaudited Financials-S2" sheetId="3" r:id="rId3"/>
    <sheet name="Notes to Accounts-S2" sheetId="4" r:id="rId4"/>
    <sheet name="Unaudited Financials-S3" sheetId="5" r:id="rId5"/>
    <sheet name="Notes to Accounts-S3" sheetId="6" r:id="rId6"/>
    <sheet name="Half Yr Portfolio 1B" sheetId="7" r:id="rId7"/>
    <sheet name="Half Yr Portfolio 1C" sheetId="8" r:id="rId8"/>
    <sheet name="Half Yr Portfolio 2A" sheetId="9" r:id="rId9"/>
    <sheet name="Half Yr Portfolio 2B" sheetId="10" r:id="rId10"/>
    <sheet name="Half Yr Portfolio 2C" sheetId="11" r:id="rId11"/>
    <sheet name="Half Yr Portfolio 3A" sheetId="12" r:id="rId12"/>
    <sheet name="Half Yr Portfolio 3B" sheetId="13" r:id="rId13"/>
  </sheets>
  <externalReferences>
    <externalReference r:id="rId14"/>
    <externalReference r:id="rId15"/>
    <externalReference r:id="rId16"/>
    <externalReference r:id="rId17"/>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1" i="13" l="1"/>
  <c r="B41" i="13"/>
  <c r="I40" i="13"/>
  <c r="I42" i="13" s="1"/>
  <c r="I37" i="13"/>
  <c r="I35" i="13"/>
  <c r="B35" i="13"/>
  <c r="I31" i="13"/>
  <c r="I33" i="13" s="1"/>
  <c r="B31" i="13"/>
  <c r="I27" i="13"/>
  <c r="I26" i="13"/>
  <c r="I25" i="13"/>
  <c r="A25" i="13"/>
  <c r="I24" i="13"/>
  <c r="A24" i="13"/>
  <c r="I23" i="13"/>
  <c r="A23" i="13"/>
  <c r="I22" i="13"/>
  <c r="A22" i="13"/>
  <c r="I21" i="13"/>
  <c r="A21" i="13"/>
  <c r="A20" i="13"/>
  <c r="I18" i="13"/>
  <c r="A18" i="13"/>
  <c r="I17" i="13"/>
  <c r="C17" i="13"/>
  <c r="C18" i="13" s="1"/>
  <c r="C21" i="13" s="1"/>
  <c r="C22" i="13" s="1"/>
  <c r="C23" i="13" s="1"/>
  <c r="C24" i="13" s="1"/>
  <c r="C25" i="13" s="1"/>
  <c r="C26" i="13" s="1"/>
  <c r="C27" i="13" s="1"/>
  <c r="A17" i="13"/>
  <c r="I16" i="13"/>
  <c r="C16" i="13"/>
  <c r="A16" i="13"/>
  <c r="I15" i="13"/>
  <c r="A15" i="13"/>
  <c r="C8" i="13"/>
  <c r="I44" i="12"/>
  <c r="B44" i="12"/>
  <c r="I43" i="12"/>
  <c r="I45" i="12" s="1"/>
  <c r="I38" i="12"/>
  <c r="I40" i="12" s="1"/>
  <c r="B38" i="12"/>
  <c r="I34" i="12"/>
  <c r="I36" i="12" s="1"/>
  <c r="B34" i="12"/>
  <c r="I30" i="12"/>
  <c r="I29" i="12"/>
  <c r="I28" i="12"/>
  <c r="I27" i="12"/>
  <c r="I26" i="12"/>
  <c r="A26" i="12"/>
  <c r="I25" i="12"/>
  <c r="A25" i="12"/>
  <c r="I24" i="12"/>
  <c r="A24" i="12"/>
  <c r="I23" i="12"/>
  <c r="A23" i="12"/>
  <c r="I22" i="12"/>
  <c r="A22" i="12"/>
  <c r="I21" i="12"/>
  <c r="C21" i="12"/>
  <c r="C22" i="12" s="1"/>
  <c r="C23" i="12" s="1"/>
  <c r="C24" i="12" s="1"/>
  <c r="C25" i="12" s="1"/>
  <c r="C26" i="12" s="1"/>
  <c r="C27" i="12" s="1"/>
  <c r="C28" i="12" s="1"/>
  <c r="C29" i="12" s="1"/>
  <c r="C30" i="12" s="1"/>
  <c r="A21" i="12"/>
  <c r="I20" i="12"/>
  <c r="A20" i="12"/>
  <c r="A19" i="12"/>
  <c r="A18" i="12"/>
  <c r="I17" i="12"/>
  <c r="A17" i="12"/>
  <c r="I16" i="12"/>
  <c r="C16" i="12"/>
  <c r="C17" i="12" s="1"/>
  <c r="A16" i="12"/>
  <c r="I15" i="12"/>
  <c r="A15" i="12"/>
  <c r="C8" i="12"/>
  <c r="I38" i="11"/>
  <c r="I37" i="11"/>
  <c r="I39" i="11" s="1"/>
  <c r="B37" i="11"/>
  <c r="I33" i="11"/>
  <c r="I34" i="11" s="1"/>
  <c r="B33" i="11"/>
  <c r="I30" i="11"/>
  <c r="I31" i="11" s="1"/>
  <c r="B30" i="11"/>
  <c r="I26" i="11"/>
  <c r="I25" i="11"/>
  <c r="A25" i="11"/>
  <c r="I24" i="11"/>
  <c r="I23" i="11"/>
  <c r="A23" i="11"/>
  <c r="I22" i="11"/>
  <c r="A22" i="11"/>
  <c r="I21" i="11"/>
  <c r="A21" i="11"/>
  <c r="I20" i="11"/>
  <c r="A20" i="11"/>
  <c r="I19" i="11"/>
  <c r="A19" i="11"/>
  <c r="I18" i="11"/>
  <c r="A17" i="11"/>
  <c r="A16" i="11"/>
  <c r="I15" i="11"/>
  <c r="C15" i="11"/>
  <c r="C18" i="11" s="1"/>
  <c r="C19" i="11" s="1"/>
  <c r="C20" i="11" s="1"/>
  <c r="C21" i="11" s="1"/>
  <c r="C22" i="11" s="1"/>
  <c r="C23" i="11" s="1"/>
  <c r="C24" i="11" s="1"/>
  <c r="C25" i="11" s="1"/>
  <c r="C26" i="11" s="1"/>
  <c r="A15" i="11"/>
  <c r="I14" i="11"/>
  <c r="A14" i="11"/>
  <c r="C7" i="11"/>
  <c r="I43" i="10"/>
  <c r="I42" i="10"/>
  <c r="I44" i="10" s="1"/>
  <c r="B42" i="10"/>
  <c r="I39" i="10"/>
  <c r="I38" i="10"/>
  <c r="B38" i="10"/>
  <c r="I36" i="10"/>
  <c r="I35" i="10"/>
  <c r="B35" i="10"/>
  <c r="I31" i="10"/>
  <c r="I30" i="10"/>
  <c r="I29" i="10"/>
  <c r="I28" i="10"/>
  <c r="A28" i="10"/>
  <c r="I27" i="10"/>
  <c r="I26" i="10"/>
  <c r="A26" i="10"/>
  <c r="I25" i="10"/>
  <c r="A25" i="10"/>
  <c r="I24" i="10"/>
  <c r="A24" i="10"/>
  <c r="I23" i="10"/>
  <c r="A23" i="10"/>
  <c r="I22" i="10"/>
  <c r="A22" i="10"/>
  <c r="I21" i="10"/>
  <c r="A21" i="10"/>
  <c r="I20" i="10"/>
  <c r="A20" i="10"/>
  <c r="I19" i="10"/>
  <c r="A19" i="10"/>
  <c r="I18" i="10"/>
  <c r="A17" i="10"/>
  <c r="A16" i="10"/>
  <c r="I15" i="10"/>
  <c r="I32" i="10" s="1"/>
  <c r="C15" i="10"/>
  <c r="C18" i="10" s="1"/>
  <c r="C19" i="10" s="1"/>
  <c r="C20" i="10" s="1"/>
  <c r="C21" i="10" s="1"/>
  <c r="C22" i="10" s="1"/>
  <c r="C23" i="10" s="1"/>
  <c r="C24" i="10" s="1"/>
  <c r="C25" i="10" s="1"/>
  <c r="C26" i="10" s="1"/>
  <c r="C27" i="10" s="1"/>
  <c r="C28" i="10" s="1"/>
  <c r="C29" i="10" s="1"/>
  <c r="C30" i="10" s="1"/>
  <c r="C31" i="10" s="1"/>
  <c r="A15" i="10"/>
  <c r="I14" i="10"/>
  <c r="B14" i="10"/>
  <c r="A14" i="10"/>
  <c r="C7" i="10"/>
  <c r="I43" i="9"/>
  <c r="B43" i="9"/>
  <c r="I42" i="9"/>
  <c r="I44" i="9" s="1"/>
  <c r="I38" i="9"/>
  <c r="I39" i="9" s="1"/>
  <c r="B38" i="9"/>
  <c r="I35" i="9"/>
  <c r="I36" i="9" s="1"/>
  <c r="B35" i="9"/>
  <c r="I31" i="9"/>
  <c r="I30" i="9"/>
  <c r="I29" i="9"/>
  <c r="I28" i="9"/>
  <c r="I27" i="9"/>
  <c r="I26" i="9"/>
  <c r="A26" i="9"/>
  <c r="I25" i="9"/>
  <c r="A25" i="9"/>
  <c r="I24" i="9"/>
  <c r="A24" i="9"/>
  <c r="I23" i="9"/>
  <c r="A23" i="9"/>
  <c r="I22" i="9"/>
  <c r="A22" i="9"/>
  <c r="I21" i="9"/>
  <c r="A21" i="9"/>
  <c r="I20" i="9"/>
  <c r="A20" i="9"/>
  <c r="I19" i="9"/>
  <c r="A19" i="9"/>
  <c r="I18" i="9"/>
  <c r="C18" i="9"/>
  <c r="C19" i="9" s="1"/>
  <c r="C20" i="9" s="1"/>
  <c r="C21" i="9" s="1"/>
  <c r="C22" i="9" s="1"/>
  <c r="C23" i="9" s="1"/>
  <c r="C24" i="9" s="1"/>
  <c r="C25" i="9" s="1"/>
  <c r="C26" i="9" s="1"/>
  <c r="C27" i="9" s="1"/>
  <c r="C28" i="9" s="1"/>
  <c r="C29" i="9" s="1"/>
  <c r="C30" i="9" s="1"/>
  <c r="C31" i="9" s="1"/>
  <c r="A17" i="9"/>
  <c r="A16" i="9"/>
  <c r="I15" i="9"/>
  <c r="A15" i="9"/>
  <c r="C8" i="9"/>
  <c r="I42" i="8"/>
  <c r="B42" i="8"/>
  <c r="I41" i="8"/>
  <c r="I37" i="8"/>
  <c r="I38" i="8" s="1"/>
  <c r="B37" i="8"/>
  <c r="I34" i="8"/>
  <c r="I35" i="8" s="1"/>
  <c r="B34" i="8"/>
  <c r="I30" i="8"/>
  <c r="I29" i="8"/>
  <c r="I28" i="8"/>
  <c r="I27" i="8"/>
  <c r="A27" i="8"/>
  <c r="I26" i="8"/>
  <c r="I25" i="8"/>
  <c r="A25" i="8"/>
  <c r="I24" i="8"/>
  <c r="A24" i="8"/>
  <c r="I23" i="8"/>
  <c r="A23" i="8"/>
  <c r="I22" i="8"/>
  <c r="A22" i="8"/>
  <c r="I21" i="8"/>
  <c r="A21" i="8"/>
  <c r="I20" i="8"/>
  <c r="A20" i="8"/>
  <c r="I19" i="8"/>
  <c r="A18" i="8"/>
  <c r="A17" i="8"/>
  <c r="I16" i="8"/>
  <c r="A16" i="8"/>
  <c r="I15" i="8"/>
  <c r="C15" i="8"/>
  <c r="C16" i="8" s="1"/>
  <c r="C19" i="8" s="1"/>
  <c r="C20" i="8" s="1"/>
  <c r="C21" i="8" s="1"/>
  <c r="C22" i="8" s="1"/>
  <c r="C23" i="8" s="1"/>
  <c r="C24" i="8" s="1"/>
  <c r="C25" i="8" s="1"/>
  <c r="C26" i="8" s="1"/>
  <c r="C27" i="8" s="1"/>
  <c r="C28" i="8" s="1"/>
  <c r="C29" i="8" s="1"/>
  <c r="C30" i="8" s="1"/>
  <c r="A15" i="8"/>
  <c r="I14" i="8"/>
  <c r="I31" i="8" s="1"/>
  <c r="A14" i="8"/>
  <c r="C7" i="8"/>
  <c r="I44" i="7"/>
  <c r="B44" i="7"/>
  <c r="I43" i="7"/>
  <c r="I39" i="7"/>
  <c r="I40" i="7" s="1"/>
  <c r="B39" i="7"/>
  <c r="I35" i="7"/>
  <c r="I37" i="7" s="1"/>
  <c r="B35" i="7"/>
  <c r="I31" i="7"/>
  <c r="I30" i="7"/>
  <c r="I29" i="7"/>
  <c r="I28" i="7"/>
  <c r="I27" i="7"/>
  <c r="I26" i="7"/>
  <c r="I25" i="7"/>
  <c r="I24" i="7"/>
  <c r="I23" i="7"/>
  <c r="I22" i="7"/>
  <c r="I21" i="7"/>
  <c r="I20" i="7"/>
  <c r="I19" i="7"/>
  <c r="I16" i="7"/>
  <c r="I15" i="7"/>
  <c r="C15" i="7"/>
  <c r="C16" i="7" s="1"/>
  <c r="C19" i="7" s="1"/>
  <c r="C20" i="7" s="1"/>
  <c r="C21" i="7" s="1"/>
  <c r="C22" i="7" s="1"/>
  <c r="C23" i="7" s="1"/>
  <c r="C24" i="7" s="1"/>
  <c r="C25" i="7" s="1"/>
  <c r="C26" i="7" s="1"/>
  <c r="C27" i="7" s="1"/>
  <c r="C28" i="7" s="1"/>
  <c r="C29" i="7" s="1"/>
  <c r="C30" i="7" s="1"/>
  <c r="C31" i="7" s="1"/>
  <c r="I14" i="7"/>
  <c r="I28" i="13" l="1"/>
  <c r="I43" i="13" s="1"/>
  <c r="I31" i="12"/>
  <c r="I46" i="12" s="1"/>
  <c r="I27" i="11"/>
  <c r="I40" i="11" s="1"/>
  <c r="I45" i="10"/>
  <c r="I32" i="9"/>
  <c r="I45" i="9" s="1"/>
  <c r="I32" i="7"/>
  <c r="I45" i="7"/>
  <c r="I46" i="7" s="1"/>
  <c r="I43" i="8"/>
  <c r="I44" i="8" s="1"/>
  <c r="B41" i="6" l="1"/>
  <c r="B40" i="6"/>
  <c r="B44" i="4"/>
  <c r="B43" i="4"/>
  <c r="B42" i="4"/>
  <c r="B42" i="2"/>
  <c r="B41" i="2"/>
  <c r="F36" i="1"/>
</calcChain>
</file>

<file path=xl/sharedStrings.xml><?xml version="1.0" encoding="utf-8"?>
<sst xmlns="http://schemas.openxmlformats.org/spreadsheetml/2006/main" count="1330" uniqueCount="319">
  <si>
    <t>10000343584</t>
  </si>
  <si>
    <t>The IL&amp;FS Financial Centre, 3rd Floor, Plot C-22, G-Block, Bandra Kurla Complex, Bandra East, Mumbai-400051 (www.ilfsinfrafund.com)</t>
  </si>
  <si>
    <r>
      <rPr>
        <b/>
        <sz val="10"/>
        <rFont val="Times New Roman"/>
        <family val="1"/>
      </rPr>
      <t>Registered Office:</t>
    </r>
    <r>
      <rPr>
        <sz val="10"/>
        <rFont val="Times New Roman"/>
        <family val="1"/>
      </rPr>
      <t xml:space="preserve"> The IL&amp;FS Financial Centre, 1st Floor, Plot C-22, G-Block, Bandra Kurla Complex, Bandra East, Mumbai-400051(www.ilfsinfrafund.com)</t>
    </r>
  </si>
  <si>
    <t>10000143584</t>
  </si>
  <si>
    <t>Capital</t>
  </si>
  <si>
    <t>UNAUDITED FINANCIAL RESULTS OF THE SCHEMES OF IL&amp;FS MUTUAL FUND (IDF) for the period ended September 30, 2019
(Pursuant to the provisions of Regulation 59 of the Securities and Exchange Board of India (Mutual Funds) Regulations, 1996)</t>
  </si>
  <si>
    <t>10000243584</t>
  </si>
  <si>
    <t>10000143555</t>
  </si>
  <si>
    <t>Sr. No.</t>
  </si>
  <si>
    <t>Particulars</t>
  </si>
  <si>
    <t>IL&amp;FS  Infrastructure Debt Fund Series 1A</t>
  </si>
  <si>
    <t>IL&amp;FS  Infrastructure Debt Fund Series 1B</t>
  </si>
  <si>
    <t>IL&amp;FS  Infrastructure Debt Fund Series 1C</t>
  </si>
  <si>
    <t>10000343555</t>
  </si>
  <si>
    <t>01.04.2019 to 29.04.2019</t>
  </si>
  <si>
    <t>01.04.2019 to 30.09.2019</t>
  </si>
  <si>
    <t>10000443555</t>
  </si>
  <si>
    <t>10000743555</t>
  </si>
  <si>
    <t>10000143738</t>
  </si>
  <si>
    <t xml:space="preserve">Unit Capital at the beginning of the half - year period </t>
  </si>
  <si>
    <r>
      <t>(</t>
    </r>
    <r>
      <rPr>
        <sz val="12"/>
        <rFont val="Rupee Foradian"/>
        <family val="2"/>
      </rPr>
      <t>`</t>
    </r>
    <r>
      <rPr>
        <sz val="12"/>
        <rFont val="Times New Roman"/>
        <family val="1"/>
      </rPr>
      <t xml:space="preserve"> in Crores)</t>
    </r>
  </si>
  <si>
    <t>10000343738</t>
  </si>
  <si>
    <t xml:space="preserve">Unit Capital at the end of the period </t>
  </si>
  <si>
    <t>10000443738</t>
  </si>
  <si>
    <t>10000243555</t>
  </si>
  <si>
    <t xml:space="preserve">Reserves &amp; Surplus </t>
  </si>
  <si>
    <t>10000543555</t>
  </si>
  <si>
    <t>10000643555</t>
  </si>
  <si>
    <t xml:space="preserve">Total Net Assets at the beginning of the half - year period </t>
  </si>
  <si>
    <r>
      <t>(</t>
    </r>
    <r>
      <rPr>
        <sz val="12"/>
        <rFont val="Rupee Foradian"/>
        <family val="2"/>
      </rPr>
      <t xml:space="preserve">` </t>
    </r>
    <r>
      <rPr>
        <sz val="12"/>
        <rFont val="Times New Roman"/>
        <family val="1"/>
      </rPr>
      <t>in Crores)</t>
    </r>
  </si>
  <si>
    <t xml:space="preserve">Total Net Assets at the end of the period </t>
  </si>
  <si>
    <t>10000843555</t>
  </si>
  <si>
    <t>10000943555</t>
  </si>
  <si>
    <t>NAV at the beginning of the half year period</t>
  </si>
  <si>
    <r>
      <t>(</t>
    </r>
    <r>
      <rPr>
        <b/>
        <sz val="12"/>
        <rFont val="Rupee Foradian"/>
        <family val="2"/>
      </rPr>
      <t>`</t>
    </r>
    <r>
      <rPr>
        <b/>
        <sz val="12"/>
        <rFont val="Times New Roman"/>
        <family val="1"/>
      </rPr>
      <t>)</t>
    </r>
  </si>
  <si>
    <t>10000743738</t>
  </si>
  <si>
    <t>Direct Plan - Dividend payout Option</t>
  </si>
  <si>
    <t>10000843738</t>
  </si>
  <si>
    <t>Direct Plan - Growth Option</t>
  </si>
  <si>
    <t>10000943738</t>
  </si>
  <si>
    <t>10000243738</t>
  </si>
  <si>
    <t xml:space="preserve">NAV at the end of the period </t>
  </si>
  <si>
    <t>10000543738</t>
  </si>
  <si>
    <t>10000643738</t>
  </si>
  <si>
    <t xml:space="preserve">Dividend (net) paid per unit during the half - year </t>
  </si>
  <si>
    <t>Individual &amp; HUF</t>
  </si>
  <si>
    <t>NIL</t>
  </si>
  <si>
    <t>Others</t>
  </si>
  <si>
    <t>Notional Interest</t>
  </si>
  <si>
    <t>INCOME</t>
  </si>
  <si>
    <t>Change in Accrued Interest</t>
  </si>
  <si>
    <t xml:space="preserve">Dividend </t>
  </si>
  <si>
    <t>Interest</t>
  </si>
  <si>
    <t>Gain / Loss on sale of shares(+/-)</t>
  </si>
  <si>
    <t>Profit/(Loss) on sale/redemption of investments</t>
  </si>
  <si>
    <t>(other than inter scheme transfer/sale.)</t>
  </si>
  <si>
    <t xml:space="preserve">Profit/(Loss) on inter-scheme transfer/sale of investments </t>
  </si>
  <si>
    <t>Other Income</t>
  </si>
  <si>
    <t>Other Income*</t>
  </si>
  <si>
    <t xml:space="preserve">Total Income (5.1 to 5.5) </t>
  </si>
  <si>
    <t>EXPENSES</t>
  </si>
  <si>
    <t>Management Fees</t>
  </si>
  <si>
    <t>Management Fees (excluding GST)</t>
  </si>
  <si>
    <t>Custodian Fees</t>
  </si>
  <si>
    <t>Trustee Fees (excluding GST)</t>
  </si>
  <si>
    <t>Other Expenses</t>
  </si>
  <si>
    <t xml:space="preserve">Total Recurring Expenses (including 6.1 and 6.2) </t>
  </si>
  <si>
    <t>Percentage of Management Fees to daily average net assets (excluding GST)</t>
  </si>
  <si>
    <t>(%)</t>
  </si>
  <si>
    <t>Total Recurring expenses as a percentage of daily average net assets</t>
  </si>
  <si>
    <t>Returns during the half year  [ (+) (-) ] (absolute returns)</t>
  </si>
  <si>
    <t>Compounded Annualised yield in case of schemes in existence for more than 1 year</t>
  </si>
  <si>
    <t xml:space="preserve">(i)     Last 1 year </t>
  </si>
  <si>
    <t>[%]</t>
  </si>
  <si>
    <t>(ii)    Last 3 years</t>
  </si>
  <si>
    <t>(iii)   Last 5 years</t>
  </si>
  <si>
    <t>N.A.</t>
  </si>
  <si>
    <t>(iv)  Since the launch of the scheme /plan</t>
  </si>
  <si>
    <t>(v)   Date of  launch of the scheme / plan</t>
  </si>
  <si>
    <t>Returns on Benchmark Index during the half year  [ (+) (-) ] (“absolute returns”)</t>
  </si>
  <si>
    <t>Compounded Annualised yield on Benchmark Index</t>
  </si>
  <si>
    <t>(i)     Last 1 year</t>
  </si>
  <si>
    <t>Benchmark Index</t>
  </si>
  <si>
    <t>CRISIL Composite Bond Fund Index</t>
  </si>
  <si>
    <t xml:space="preserve">Provision for Doubtful Income/Debts </t>
  </si>
  <si>
    <t xml:space="preserve">Payments to associate/group companies </t>
  </si>
  <si>
    <t xml:space="preserve">Investments made in associate/group companies </t>
  </si>
  <si>
    <t>*</t>
  </si>
  <si>
    <t>Other income represents processing fees on debentures and interest income on Triparty Repo</t>
  </si>
  <si>
    <t>Past performance may or may not be sustained in future. The calculation of returns shall assume that all payouts during the period have been reinvested in the units of the then prevailing NAV</t>
  </si>
  <si>
    <t>Portfolio of the Scheme (s) has been sent to the Unit holders.  The same can be viewed on the AMC's Website :</t>
  </si>
  <si>
    <t>Unitholder can, on request, obtain:-</t>
  </si>
  <si>
    <t>i) a copy of the Annual Report  of the Scheme(s), in which he/she has invested;</t>
  </si>
  <si>
    <t>ii) a copy of the Annual Report  of IL&amp;FS Infra Asset Management Limited</t>
  </si>
  <si>
    <t>iii) a copy  of the Trust  Deed</t>
  </si>
  <si>
    <t>The IL&amp;FS Financial Centre, 1st Floor, Plot C-22, G-Block, Bandra Kurla Complex, Bandra East, Mumbai-400051 (www.ilfsinfrafund.com)</t>
  </si>
  <si>
    <t>NOTES TO ACCOUNTS</t>
  </si>
  <si>
    <t>1.</t>
  </si>
  <si>
    <t>There has been no change in the accounting policy during the half-year ended September 30, 2019</t>
  </si>
  <si>
    <t>2.</t>
  </si>
  <si>
    <t xml:space="preserve">Disclosure under Regulation 25(8) of the Securities and Exchange Board of India (Mutual Funds) Regulations, 1996 : </t>
  </si>
  <si>
    <t>During the Half Year ended September 30, 2019, the AMC has:-</t>
  </si>
  <si>
    <t>(a) Disclosure regarding payment of commission for distribution of units and payment of brokerage for securities transactions pursuant to SEBI Circular No. SEBI/IMD/CIR No 18 / 198647 / 2010 dated March 15, 2010:-</t>
  </si>
  <si>
    <t xml:space="preserve">          (i) Brokerage paid to associates/related parties/group companies of Sponsor/AMC - Nil</t>
  </si>
  <si>
    <t xml:space="preserve">          (ii) Commission paid to associates/related parties/group companies of sponsor/AMC - Nil</t>
  </si>
  <si>
    <t>(b) Underwriting obligations undertaken by the Schemes with respect to issue of securities by Associate companies during the period under review: Nil</t>
  </si>
  <si>
    <t>(c) Devolvement during the period under review : Nil</t>
  </si>
  <si>
    <t>(d) Subscription by the Schemes in the issues lead managed by Associate companies during the period under review: Nil</t>
  </si>
  <si>
    <t>(e) Subscription to any issue of equity or debt on private placement basis where the sponsor or its associate companies have acted as arranger or manager during the period under review: Nil</t>
  </si>
  <si>
    <t>3.</t>
  </si>
  <si>
    <t>Disclosure under Regulation 25(11) of the Securities and Exchange Board of India (Mutual Funds) Regulations, 1996 as amended Investments made by the schemes of IL&amp;FS Mutual Fund (IDF) in Companies or their subsidiaries that have invested more than 5% of the net assets of any scheme :</t>
  </si>
  <si>
    <t>Company Name</t>
  </si>
  <si>
    <t>Schemes invested in by the Company</t>
  </si>
  <si>
    <t>Investment made by schemes of IL&amp;FS Mutual Fund (IDF) in the company/subsidiary</t>
  </si>
  <si>
    <t>Aggregate cost of acquisition during the period ended September 30, 2019</t>
  </si>
  <si>
    <t>Outstanding as at September 30, 2019 ( At Market / Fair Value)</t>
  </si>
  <si>
    <r>
      <t>(</t>
    </r>
    <r>
      <rPr>
        <b/>
        <sz val="12"/>
        <rFont val="Rupee Foradian"/>
        <family val="2"/>
      </rPr>
      <t>`</t>
    </r>
    <r>
      <rPr>
        <b/>
        <sz val="12"/>
        <rFont val="Times New Roman"/>
        <family val="1"/>
      </rPr>
      <t xml:space="preserve"> in Lakhs)</t>
    </r>
  </si>
  <si>
    <t>4.</t>
  </si>
  <si>
    <t>Detail of unit holders who hold over 50% of the NAV of the Scheme as at the end of the half-year period:</t>
  </si>
  <si>
    <t>Scheme</t>
  </si>
  <si>
    <t>Investors</t>
  </si>
  <si>
    <t>%</t>
  </si>
  <si>
    <t>Nil</t>
  </si>
  <si>
    <t>5.</t>
  </si>
  <si>
    <t>The Scheme does not have any deferred revenue expenditure</t>
  </si>
  <si>
    <t>6.</t>
  </si>
  <si>
    <t>The Scheme has not invested in foreign securities / ADRs / GDRs during the half-year ended September 30, 2019</t>
  </si>
  <si>
    <t>No bonus has been declared during the half year from any of the schemes</t>
  </si>
  <si>
    <t>During the half year, there was no exposure of Derivatives product</t>
  </si>
  <si>
    <t>During the half year, there were no borrowings</t>
  </si>
  <si>
    <t>Launch date / Allotment date given below</t>
  </si>
  <si>
    <t>Name of the scheme</t>
  </si>
  <si>
    <t>Launch Date</t>
  </si>
  <si>
    <t>Allotment Date</t>
  </si>
  <si>
    <t>Valuation of securities held under various schemes of the Mutual Fund has been done in accordance with the guidelines of SEBI (Mutual Funds) Regulations alongwith amendments issued from time to time with the approval of Board of Trustees and Valuation policy adopted of the Mutual Fund</t>
  </si>
  <si>
    <t>The unaudited Financial results for Half year ended September 30, 2019 have been approved by the Board of Directors of IL&amp;FS Infra Asset Management Limited and IL&amp;FS AMC Trustee Limited at their respective meetings held on October 22, 2019</t>
  </si>
  <si>
    <r>
      <rPr>
        <b/>
        <sz val="12"/>
        <rFont val="Times New Roman"/>
        <family val="1"/>
      </rPr>
      <t xml:space="preserve">Place: </t>
    </r>
    <r>
      <rPr>
        <sz val="12"/>
        <rFont val="Times New Roman"/>
        <family val="1"/>
      </rPr>
      <t>Mumbai</t>
    </r>
  </si>
  <si>
    <r>
      <t xml:space="preserve">Date: </t>
    </r>
    <r>
      <rPr>
        <sz val="12"/>
        <rFont val="Times New Roman"/>
        <family val="1"/>
      </rPr>
      <t>October 22, 2019</t>
    </r>
  </si>
  <si>
    <r>
      <rPr>
        <b/>
        <sz val="10"/>
        <rFont val="Times New Roman"/>
        <family val="1"/>
      </rPr>
      <t>Registered Office:</t>
    </r>
    <r>
      <rPr>
        <sz val="10"/>
        <rFont val="Times New Roman"/>
        <family val="1"/>
      </rPr>
      <t xml:space="preserve"> The IL&amp;FS Financial Centre, 1st Floor, Plot C-22, G-Block, Bandra Kurla Complex, Bandra East, Mumbai-400051 (www.ilfsinfrafund.com)</t>
    </r>
  </si>
  <si>
    <t>UNAUDITED FINANCIAL RESULTS OF THE SCHEMES OF IL&amp;FS MUTUAL FUND (IDF) FOR THE PERIOD ENDED September 30, 2019
(Pursuant to the provisions of Regulation 59 of the Securities and Exchange Board of India (Mutual Funds) Regulations, 1996)</t>
  </si>
  <si>
    <t>IL&amp;FS  Infrastructure Debt Fund Series 2A</t>
  </si>
  <si>
    <t>IL&amp;FS  Infrastructure Debt Fund Series 2B</t>
  </si>
  <si>
    <t>IL&amp;FS  Infrastructure Debt Fund Series 2C</t>
  </si>
  <si>
    <t>10001143738</t>
  </si>
  <si>
    <t>10001143555</t>
  </si>
  <si>
    <t>10001243738</t>
  </si>
  <si>
    <t>10001243555</t>
  </si>
  <si>
    <t>10001343738</t>
  </si>
  <si>
    <t>10001343555</t>
  </si>
  <si>
    <t>Unit Capital at the beginning of the half - year period</t>
  </si>
  <si>
    <t>10001543738</t>
  </si>
  <si>
    <t>10001543555</t>
  </si>
  <si>
    <t>10001643738</t>
  </si>
  <si>
    <t>10001643555</t>
  </si>
  <si>
    <t>10001743738</t>
  </si>
  <si>
    <t>10001743555</t>
  </si>
  <si>
    <t>10002143738</t>
  </si>
  <si>
    <t>10002143555</t>
  </si>
  <si>
    <t>10002243738</t>
  </si>
  <si>
    <t>10002243555</t>
  </si>
  <si>
    <t>10002343738</t>
  </si>
  <si>
    <t>10002343555</t>
  </si>
  <si>
    <t>10002443738</t>
  </si>
  <si>
    <t>10002443555</t>
  </si>
  <si>
    <t>10002543738</t>
  </si>
  <si>
    <t>10002543555</t>
  </si>
  <si>
    <t>NAV at the beginning of the half year period**</t>
  </si>
  <si>
    <t>10002643738</t>
  </si>
  <si>
    <t>10002643555</t>
  </si>
  <si>
    <t>10002743738</t>
  </si>
  <si>
    <t>10002743555</t>
  </si>
  <si>
    <t>NAV at the end of the period**</t>
  </si>
  <si>
    <t>NA</t>
  </si>
  <si>
    <t>Other Income***</t>
  </si>
  <si>
    <t>Gain / Loss on mutual fund(+/-)</t>
  </si>
  <si>
    <t>Percentage of Management Fees to daily average net assets</t>
  </si>
  <si>
    <t>(excluding GST)</t>
  </si>
  <si>
    <t>Returns during the half year  [ (+) (-) ] (absolute returns)*</t>
  </si>
  <si>
    <t>N.A</t>
  </si>
  <si>
    <t>Not Applicable</t>
  </si>
  <si>
    <t>Absolute Returns are not being calculated as units were partly paid-up as on September 30, 2019</t>
  </si>
  <si>
    <t>**</t>
  </si>
  <si>
    <t>Scheme is partly paid as on  September 30, 2019</t>
  </si>
  <si>
    <t>***</t>
  </si>
  <si>
    <t>There has been no change in the accounting policy during the half-year ended  September 30, 2019</t>
  </si>
  <si>
    <t>During the Half Year ended  September 30, 2019, the AMC has:-</t>
  </si>
  <si>
    <t>(d) Subscription by the Schemes in the issues lead managed by Associate companies during the period under review: Nil.</t>
  </si>
  <si>
    <t>Investment made by schemes of IL&amp;FS IDF Mutual Fund in the company/subsidiary</t>
  </si>
  <si>
    <t>Aggregate cost of acquisition during the period ended  September 30, 2019</t>
  </si>
  <si>
    <t>Outstanding as at  September 30, 2019 ( At Market / Fair Value)</t>
  </si>
  <si>
    <t>The Scheme has not invested in foreign securities / ADRs / GDRs during the half-year ended  September 30, 2019</t>
  </si>
  <si>
    <t>During the half year, there was no exposure of Derivatives products</t>
  </si>
  <si>
    <t>The unaudited Financial results for Half year ended  September 30, 2019 have been approved by the Board of Directors of IL&amp;FS Infra Asset Management Limited and IL&amp;FS AMC Trustee Limited at their respective meetings held on October 22, 2019</t>
  </si>
  <si>
    <t>IL&amp;FS  Infrastructure Debt Fund Series 3A</t>
  </si>
  <si>
    <t>IL&amp;FS  Infrastructure Debt Fund Series 3B</t>
  </si>
  <si>
    <t>Direct Plan - Dividend payout option</t>
  </si>
  <si>
    <t>Regular Plan - Growth Option</t>
  </si>
  <si>
    <t>NAV at the end of the period</t>
  </si>
  <si>
    <t xml:space="preserve"> </t>
  </si>
  <si>
    <t>Scheme closed during the half year and units were alloted on February 1, 2018</t>
  </si>
  <si>
    <t>Half Yearly  Portfolio statement as on September 30, 2019</t>
  </si>
  <si>
    <t>Name of Instrument</t>
  </si>
  <si>
    <t>Rating</t>
  </si>
  <si>
    <t>ISIN</t>
  </si>
  <si>
    <t>Quantity</t>
  </si>
  <si>
    <t>Market value</t>
  </si>
  <si>
    <t>% to Net Assets</t>
  </si>
  <si>
    <r>
      <t>(</t>
    </r>
    <r>
      <rPr>
        <b/>
        <sz val="12"/>
        <color indexed="9"/>
        <rFont val="Rupee Foradian"/>
        <family val="2"/>
      </rPr>
      <t>`</t>
    </r>
    <r>
      <rPr>
        <b/>
        <sz val="12"/>
        <color indexed="9"/>
        <rFont val="Times New Roman"/>
        <family val="1"/>
      </rPr>
      <t xml:space="preserve"> In lakhs)</t>
    </r>
  </si>
  <si>
    <t>Debt Instrument-Listed</t>
  </si>
  <si>
    <t>IL&amp;FS  Infrastructure Debt Fund Series 1BIL&amp;FS Solar Power Limited</t>
  </si>
  <si>
    <t>IL&amp;FS Solar Power Limited</t>
  </si>
  <si>
    <t>ICRA BB+ (SO)</t>
  </si>
  <si>
    <t>INE656Y08016</t>
  </si>
  <si>
    <t>IL&amp;FS  Infrastructure Debt Fund Series 1BIL&amp;FS Wind Energy Limited</t>
  </si>
  <si>
    <t>IL&amp;FS Wind Energy Limited</t>
  </si>
  <si>
    <t>ICRA D</t>
  </si>
  <si>
    <t>INE810V08031</t>
  </si>
  <si>
    <t>IL&amp;FS  Infrastructure Debt Fund Series 1BIL&amp;FS Wind Energy Limited.</t>
  </si>
  <si>
    <t>Bhilwara Green Energy Limited</t>
  </si>
  <si>
    <t>ICRA BBB</t>
  </si>
  <si>
    <t>INE030N07027</t>
  </si>
  <si>
    <t>Debt Instrument-Privately Placed-Unlisted</t>
  </si>
  <si>
    <t>Williamson Magor &amp; Co. Limited</t>
  </si>
  <si>
    <t>Unrated</t>
  </si>
  <si>
    <t>INE210A07014</t>
  </si>
  <si>
    <t>IL&amp;FS  Infrastructure Debt Fund Series 1BBhilangana Hydro Power Limited</t>
  </si>
  <si>
    <t>Bhilangana Hydro Power Limited</t>
  </si>
  <si>
    <t>CARE A</t>
  </si>
  <si>
    <t>INE453I07161</t>
  </si>
  <si>
    <t>IL&amp;FS  Infrastructure Debt Fund Series 1BGHV Hospitality India Pvt Limited</t>
  </si>
  <si>
    <t>GHV Hospitality (India) Private Limited</t>
  </si>
  <si>
    <t>INE01F007012</t>
  </si>
  <si>
    <t>IL&amp;FS  Infrastructure Debt Fund Series 1B Babcock Borsig Limited</t>
  </si>
  <si>
    <t>Abhitech Developers Private Limited</t>
  </si>
  <si>
    <t>INE683V07026</t>
  </si>
  <si>
    <t>IL&amp;FS  Infrastructure Debt Fund Series 1BAbhitech Developers Private Limited</t>
  </si>
  <si>
    <t>INE683V07018</t>
  </si>
  <si>
    <t>IL&amp;FS  Infrastructure Debt Fund Series 1BWilliamson Magor &amp; Co. Limited</t>
  </si>
  <si>
    <t>Babcock Borsing Limited</t>
  </si>
  <si>
    <t>INE434K07019</t>
  </si>
  <si>
    <t>Clean Max Enviro Energy Solutions Private Limited</t>
  </si>
  <si>
    <t>ICRA BBB+</t>
  </si>
  <si>
    <t>INE647U07015</t>
  </si>
  <si>
    <t>INE453I07146</t>
  </si>
  <si>
    <t>Time Technoplast Limited</t>
  </si>
  <si>
    <t>INE508G07018</t>
  </si>
  <si>
    <t>INE453I07138</t>
  </si>
  <si>
    <t>INE434K07027</t>
  </si>
  <si>
    <t>AMRI Hospital Limited</t>
  </si>
  <si>
    <t>CARE A- (SO)</t>
  </si>
  <si>
    <t>INE437M07042</t>
  </si>
  <si>
    <t>INE453I07153</t>
  </si>
  <si>
    <t>Total</t>
  </si>
  <si>
    <t>Money Market Instruments</t>
  </si>
  <si>
    <t>Sector / Rating</t>
  </si>
  <si>
    <t>Percent</t>
  </si>
  <si>
    <t>Triparty Repo</t>
  </si>
  <si>
    <t>CRISIL A1+</t>
  </si>
  <si>
    <t>India Rating BBB+</t>
  </si>
  <si>
    <t>Cash &amp; Equivalent</t>
  </si>
  <si>
    <t>Triparty Repo Margin</t>
  </si>
  <si>
    <t>Net Receivable/Payable</t>
  </si>
  <si>
    <t>Cash &amp; Cash Equivalents</t>
  </si>
  <si>
    <t>Grand Total</t>
  </si>
  <si>
    <t>Notes:</t>
  </si>
  <si>
    <t xml:space="preserve">             Growth Option - Direct Plan</t>
  </si>
  <si>
    <t xml:space="preserve">             Dividend Payout Option - Direct Plan</t>
  </si>
  <si>
    <t>788 Days</t>
  </si>
  <si>
    <t>Plan/Option Name</t>
  </si>
  <si>
    <t>Dividend payout Option  - Direct Plan</t>
  </si>
  <si>
    <r>
      <t xml:space="preserve">Dividends are declared on face value of </t>
    </r>
    <r>
      <rPr>
        <sz val="12"/>
        <rFont val="Rupee Foradian"/>
        <family val="2"/>
      </rPr>
      <t>`</t>
    </r>
    <r>
      <rPr>
        <sz val="12"/>
        <rFont val="Times New Roman"/>
        <family val="1"/>
      </rPr>
      <t xml:space="preserve"> 1,000,000 per unit. After distribution of dividend, the NAV falls to the extent of dividend and statutory levy (if applicable).</t>
    </r>
  </si>
  <si>
    <t>Mutual Fund investments are subject to market risks, read all scheme related documents carefully</t>
  </si>
  <si>
    <t>INE030N07035</t>
  </si>
  <si>
    <t>INE810V08015</t>
  </si>
  <si>
    <t>Kanchanjunga Power Company Private Limited</t>
  </si>
  <si>
    <t>CARE BBB+</t>
  </si>
  <si>
    <t>INE117N07014</t>
  </si>
  <si>
    <t>INE437M07059</t>
  </si>
  <si>
    <t>573.05 Days</t>
  </si>
  <si>
    <r>
      <t>Dividends are declared on face value of</t>
    </r>
    <r>
      <rPr>
        <sz val="12"/>
        <rFont val="Rupee Foradian"/>
        <family val="2"/>
      </rPr>
      <t xml:space="preserve"> `</t>
    </r>
    <r>
      <rPr>
        <sz val="12"/>
        <rFont val="Times New Roman"/>
        <family val="1"/>
      </rPr>
      <t xml:space="preserve"> 1,000,000 per unit. After distribution of dividend, the NAV falls to the extent of dividend and statutory levy (if applicable).</t>
    </r>
  </si>
  <si>
    <t>INE117N07022</t>
  </si>
  <si>
    <t>Janaadhar (India) Private Limited</t>
  </si>
  <si>
    <t>[ICRA]BBB -</t>
  </si>
  <si>
    <t>INE882W07014</t>
  </si>
  <si>
    <t>INE882W07022</t>
  </si>
  <si>
    <t>Kaynes Technology India Private Limited</t>
  </si>
  <si>
    <t>CRISIL BB+</t>
  </si>
  <si>
    <t>INE918Z07019</t>
  </si>
  <si>
    <t>INE437M07067</t>
  </si>
  <si>
    <t>Undrawn Amount for Scheme 2A</t>
  </si>
  <si>
    <t>* Scheme is partly paid as on September 30, 2019</t>
  </si>
  <si>
    <t>INE437M07075</t>
  </si>
  <si>
    <t>INE117N07030</t>
  </si>
  <si>
    <t>Undrawn Amount for Scheme 2B</t>
  </si>
  <si>
    <t>INE437M07083</t>
  </si>
  <si>
    <t>INE117N07048</t>
  </si>
  <si>
    <t>Undrawn Amount for Scheme 2C</t>
  </si>
  <si>
    <t>INE453I07120</t>
  </si>
  <si>
    <t>Net Receivable/(Payable)</t>
  </si>
  <si>
    <t xml:space="preserve">             Growth Option - Regular Plan</t>
  </si>
  <si>
    <t>580.35 Days</t>
  </si>
  <si>
    <r>
      <t xml:space="preserve">Dividends are declared on face value of </t>
    </r>
    <r>
      <rPr>
        <sz val="12"/>
        <rFont val="Rupee Foradian"/>
        <family val="2"/>
      </rPr>
      <t>`</t>
    </r>
    <r>
      <rPr>
        <sz val="12"/>
        <rFont val="Times New Roman"/>
        <family val="1"/>
      </rPr>
      <t xml:space="preserve"> 1,000,000 per unit. After distribution of dividend, the NAV falls to the extent of dividend and statutory levy              (if applicable).</t>
    </r>
  </si>
  <si>
    <t>1558.55 Days</t>
  </si>
  <si>
    <r>
      <t xml:space="preserve">1.   NAV at the beginning of half year (in </t>
    </r>
    <r>
      <rPr>
        <sz val="12"/>
        <rFont val="Rupee Foradian"/>
        <family val="2"/>
      </rPr>
      <t>`</t>
    </r>
    <r>
      <rPr>
        <sz val="12"/>
        <rFont val="Times New Roman"/>
        <family val="1"/>
      </rPr>
      <t xml:space="preserve"> )</t>
    </r>
  </si>
  <si>
    <r>
      <t xml:space="preserve">2.   NAV at the End of half year (in </t>
    </r>
    <r>
      <rPr>
        <sz val="12"/>
        <rFont val="Rupee Foradian"/>
        <family val="2"/>
      </rPr>
      <t>`</t>
    </r>
    <r>
      <rPr>
        <sz val="12"/>
        <rFont val="Times New Roman"/>
        <family val="1"/>
      </rPr>
      <t xml:space="preserve"> )</t>
    </r>
  </si>
  <si>
    <t>3.   Exposure to derivative instrument at the end of the period</t>
  </si>
  <si>
    <t>4.   Investment in foreign securities / overseas ETF(s) / ADRs / GDRs</t>
  </si>
  <si>
    <t>5.   Investment in short term deposit at the end of the period (In Lakhs)</t>
  </si>
  <si>
    <t>6.   Investment in repo in corporate debt securities (In Lakhs)</t>
  </si>
  <si>
    <t>7.   Average Portfolio Maturity</t>
  </si>
  <si>
    <t>8.   Total Dividend (net) declared during the period</t>
  </si>
  <si>
    <r>
      <t xml:space="preserve">9. Total Exposure to illiquid securities is 0.00% of the portfolio, i.e. </t>
    </r>
    <r>
      <rPr>
        <sz val="12"/>
        <rFont val="Rupee Foradian"/>
        <family val="2"/>
      </rPr>
      <t xml:space="preserve">` </t>
    </r>
    <r>
      <rPr>
        <sz val="12"/>
        <rFont val="Times New Roman"/>
        <family val="1"/>
      </rPr>
      <t>0.00 lakh</t>
    </r>
  </si>
  <si>
    <r>
      <t xml:space="preserve">1.   NAV at the beginning of half year (in </t>
    </r>
    <r>
      <rPr>
        <sz val="12"/>
        <rFont val="Rupee Foradian"/>
        <family val="2"/>
      </rPr>
      <t>`</t>
    </r>
    <r>
      <rPr>
        <sz val="12"/>
        <rFont val="Times New Roman"/>
        <family val="1"/>
      </rPr>
      <t xml:space="preserve"> )*</t>
    </r>
  </si>
  <si>
    <r>
      <t xml:space="preserve">2.   NAV at the End of half year (in </t>
    </r>
    <r>
      <rPr>
        <sz val="12"/>
        <rFont val="Rupee Foradian"/>
        <family val="2"/>
      </rPr>
      <t>`</t>
    </r>
    <r>
      <rPr>
        <sz val="12"/>
        <rFont val="Times New Roman"/>
        <family val="1"/>
      </rPr>
      <t xml:space="preserve"> )*</t>
    </r>
  </si>
  <si>
    <t>3.   Exposure to derivative instrument at the end of the month</t>
  </si>
  <si>
    <t xml:space="preserve">4.   Investment in foreign securities / overseas ETF(s) / ADRs / GDRs </t>
  </si>
  <si>
    <t>5.   Investment in short term deposit at the end of the month (In Lakhs)</t>
  </si>
  <si>
    <t>7.   Average Portfolio Maturity-will be calculated once units are fully paid-up</t>
  </si>
  <si>
    <t>4.    Investment in foreign securities / overseas ETF(s) / ADRs / GDRs</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</si>
</sst>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 #,##0.00_ ;_ * \-#,##0.00_ ;_ * &quot;-&quot;??_ ;_ @_ "/>
    <numFmt numFmtId="164" formatCode="_(* #,##0.00_);_(* \(#,##0.00\);_(* &quot;-&quot;??_);_(@_)"/>
    <numFmt numFmtId="165" formatCode="_(* #,##0.0000_);_(* \(#,##0.0000\);_(* &quot;-&quot;??_);_(@_)"/>
    <numFmt numFmtId="166" formatCode="_(* #,##0.000000_);_(* \(#,##0.000000\);_(* &quot;-&quot;??_);_(@_)"/>
    <numFmt numFmtId="167" formatCode="#,##0.0"/>
    <numFmt numFmtId="168" formatCode="#,##0.0_);\(#,##0.0\)"/>
    <numFmt numFmtId="169" formatCode="#,##0.0000;\-#,##0.0000"/>
    <numFmt numFmtId="170" formatCode="#,##0.0000"/>
    <numFmt numFmtId="171" formatCode="_(* #,##0_);_(* \(#,##0\);_(* &quot;-&quot;??_);_(@_)"/>
    <numFmt numFmtId="172" formatCode="#,##0.0000_);\(#,##0.0000\)"/>
    <numFmt numFmtId="173" formatCode="_ * #,##0_)_£_ ;_ * \(#,##0\)_£_ ;_ * &quot;-&quot;??_)_£_ ;_ @_ "/>
    <numFmt numFmtId="174" formatCode="#,##0.00_ ;\-#,##0.00\ "/>
  </numFmts>
  <fonts count="25" x14ac:knownFonts="1">
    <font>
      <sz val="11"/>
      <color theme="1"/>
      <name val="Calibri"/>
      <family val="2"/>
      <scheme val="minor"/>
    </font>
    <font>
      <sz val="11"/>
      <color theme="1"/>
      <name val="Calibri"/>
      <family val="2"/>
      <scheme val="minor"/>
    </font>
    <font>
      <sz val="12"/>
      <name val="Times New Roman"/>
      <family val="1"/>
    </font>
    <font>
      <sz val="10"/>
      <name val="Times New Roman"/>
      <family val="1"/>
    </font>
    <font>
      <b/>
      <sz val="10"/>
      <name val="Times New Roman"/>
      <family val="1"/>
    </font>
    <font>
      <sz val="10"/>
      <name val="MS Sans Serif"/>
      <family val="2"/>
    </font>
    <font>
      <b/>
      <sz val="12"/>
      <name val="Times New Roman"/>
      <family val="1"/>
    </font>
    <font>
      <sz val="12"/>
      <name val="Rupee Foradian"/>
      <family val="2"/>
    </font>
    <font>
      <b/>
      <sz val="10"/>
      <name val="Arial"/>
      <family val="2"/>
    </font>
    <font>
      <b/>
      <sz val="12"/>
      <name val="Rupee Foradian"/>
      <family val="2"/>
    </font>
    <font>
      <sz val="10"/>
      <name val="Arial"/>
      <family val="2"/>
    </font>
    <font>
      <sz val="10"/>
      <name val="Tahoma"/>
      <family val="2"/>
    </font>
    <font>
      <sz val="12"/>
      <color indexed="10"/>
      <name val="Times New Roman"/>
      <family val="1"/>
    </font>
    <font>
      <b/>
      <sz val="12"/>
      <color indexed="10"/>
      <name val="Times New Roman"/>
      <family val="1"/>
    </font>
    <font>
      <sz val="12"/>
      <color indexed="8"/>
      <name val="Times New Roman"/>
      <family val="1"/>
    </font>
    <font>
      <b/>
      <sz val="12"/>
      <color indexed="9"/>
      <name val="Times New Roman"/>
      <family val="1"/>
    </font>
    <font>
      <b/>
      <sz val="12"/>
      <color indexed="8"/>
      <name val="Times New Roman"/>
      <family val="1"/>
    </font>
    <font>
      <b/>
      <sz val="12"/>
      <color indexed="9"/>
      <name val="Rupee Foradian"/>
      <family val="2"/>
    </font>
    <font>
      <sz val="10"/>
      <color indexed="8"/>
      <name val="Arial"/>
      <family val="2"/>
    </font>
    <font>
      <u/>
      <sz val="12"/>
      <name val="Times New Roman"/>
      <family val="1"/>
    </font>
    <font>
      <sz val="11"/>
      <color theme="1"/>
      <name val="Calibri"/>
      <family val="2"/>
    </font>
    <font>
      <sz val="12"/>
      <color theme="1"/>
      <name val="Times New Roman"/>
      <family val="1"/>
    </font>
    <font>
      <b/>
      <sz val="12"/>
      <color indexed="62"/>
      <name val="Times New Roman"/>
      <family val="1"/>
    </font>
    <font>
      <sz val="12"/>
      <color indexed="62"/>
      <name val="Times New Roman"/>
      <family val="1"/>
    </font>
    <font>
      <b/>
      <sz val="12"/>
      <color theme="1"/>
      <name val="Times New Roman"/>
      <family val="1"/>
    </font>
  </fonts>
  <fills count="6">
    <fill>
      <patternFill patternType="none"/>
    </fill>
    <fill>
      <patternFill patternType="gray125"/>
    </fill>
    <fill>
      <patternFill patternType="solid">
        <fgColor rgb="FFFFFF00"/>
        <bgColor indexed="64"/>
      </patternFill>
    </fill>
    <fill>
      <patternFill patternType="solid">
        <fgColor indexed="8"/>
        <bgColor indexed="64"/>
      </patternFill>
    </fill>
    <fill>
      <patternFill patternType="solid">
        <fgColor indexed="23"/>
        <bgColor indexed="64"/>
      </patternFill>
    </fill>
    <fill>
      <patternFill patternType="solid">
        <fgColor theme="0" tint="-0.499984740745262"/>
        <bgColor indexed="64"/>
      </patternFill>
    </fill>
  </fills>
  <borders count="3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11">
    <xf numFmtId="0" fontId="0" fillId="0" borderId="0"/>
    <xf numFmtId="43" fontId="1" fillId="0" borderId="0" applyFont="0" applyFill="0" applyBorder="0" applyAlignment="0" applyProtection="0"/>
    <xf numFmtId="9" fontId="1" fillId="0" borderId="0" applyFont="0" applyFill="0" applyBorder="0" applyAlignment="0" applyProtection="0"/>
    <xf numFmtId="39" fontId="5" fillId="0" borderId="0"/>
    <xf numFmtId="0" fontId="10" fillId="0" borderId="0"/>
    <xf numFmtId="164" fontId="10" fillId="0" borderId="0" applyFont="0" applyFill="0" applyBorder="0" applyAlignment="0" applyProtection="0"/>
    <xf numFmtId="9" fontId="10" fillId="0" borderId="0" applyFont="0" applyFill="0" applyBorder="0" applyAlignment="0" applyProtection="0"/>
    <xf numFmtId="0" fontId="11" fillId="0" borderId="0"/>
    <xf numFmtId="0" fontId="18" fillId="0" borderId="0"/>
    <xf numFmtId="0" fontId="20" fillId="0" borderId="0"/>
    <xf numFmtId="164" fontId="10" fillId="0" borderId="0" applyFont="0" applyFill="0" applyBorder="0" applyAlignment="0" applyProtection="0"/>
  </cellStyleXfs>
  <cellXfs count="526">
    <xf numFmtId="0" fontId="0" fillId="0" borderId="0" xfId="0"/>
    <xf numFmtId="0" fontId="2" fillId="0" borderId="0" xfId="0" applyFont="1" applyFill="1" applyAlignment="1">
      <alignment vertical="top"/>
    </xf>
    <xf numFmtId="15" fontId="2" fillId="0" borderId="0" xfId="0" applyNumberFormat="1" applyFont="1" applyFill="1" applyAlignment="1">
      <alignment vertical="top"/>
    </xf>
    <xf numFmtId="0" fontId="2" fillId="0" borderId="0" xfId="0" applyFont="1" applyFill="1" applyBorder="1" applyAlignment="1">
      <alignment vertical="top"/>
    </xf>
    <xf numFmtId="39" fontId="2" fillId="0" borderId="0" xfId="3" applyFont="1" applyFill="1" applyAlignment="1">
      <alignment vertical="top"/>
    </xf>
    <xf numFmtId="39" fontId="6" fillId="0" borderId="0" xfId="3" applyFont="1" applyFill="1" applyAlignment="1">
      <alignment vertical="top"/>
    </xf>
    <xf numFmtId="39" fontId="6" fillId="0" borderId="12" xfId="3" applyFont="1" applyFill="1" applyBorder="1" applyAlignment="1">
      <alignment horizontal="center" vertical="top"/>
    </xf>
    <xf numFmtId="165" fontId="6" fillId="0" borderId="13" xfId="1" applyNumberFormat="1" applyFont="1" applyFill="1" applyBorder="1" applyAlignment="1">
      <alignment horizontal="center" vertical="top" wrapText="1"/>
    </xf>
    <xf numFmtId="39" fontId="6" fillId="0" borderId="13" xfId="3" applyFont="1" applyFill="1" applyBorder="1" applyAlignment="1">
      <alignment horizontal="center" vertical="top"/>
    </xf>
    <xf numFmtId="17" fontId="6" fillId="0" borderId="12" xfId="3" applyNumberFormat="1" applyFont="1" applyFill="1" applyBorder="1" applyAlignment="1">
      <alignment horizontal="center" vertical="top" wrapText="1"/>
    </xf>
    <xf numFmtId="39" fontId="2" fillId="0" borderId="12" xfId="3" applyFont="1" applyFill="1" applyBorder="1" applyAlignment="1">
      <alignment horizontal="center" vertical="top"/>
    </xf>
    <xf numFmtId="39" fontId="2" fillId="0" borderId="1" xfId="3" applyFont="1" applyFill="1" applyBorder="1" applyAlignment="1">
      <alignment vertical="top"/>
    </xf>
    <xf numFmtId="39" fontId="2" fillId="0" borderId="12" xfId="3" applyFont="1" applyFill="1" applyBorder="1" applyAlignment="1">
      <alignment horizontal="right" vertical="top"/>
    </xf>
    <xf numFmtId="0" fontId="6" fillId="0" borderId="14" xfId="3" applyNumberFormat="1" applyFont="1" applyFill="1" applyBorder="1" applyAlignment="1">
      <alignment horizontal="center" vertical="top"/>
    </xf>
    <xf numFmtId="39" fontId="2" fillId="0" borderId="4" xfId="3" applyFont="1" applyFill="1" applyBorder="1" applyAlignment="1">
      <alignment vertical="top"/>
    </xf>
    <xf numFmtId="39" fontId="2" fillId="0" borderId="14" xfId="3" applyFont="1" applyFill="1" applyBorder="1" applyAlignment="1">
      <alignment horizontal="right" vertical="top"/>
    </xf>
    <xf numFmtId="39" fontId="2" fillId="0" borderId="14" xfId="3" applyFont="1" applyFill="1" applyBorder="1" applyAlignment="1">
      <alignment horizontal="center" vertical="top"/>
    </xf>
    <xf numFmtId="0" fontId="8" fillId="0" borderId="0" xfId="0" applyFont="1"/>
    <xf numFmtId="0" fontId="6" fillId="0" borderId="15" xfId="1" applyNumberFormat="1" applyFont="1" applyFill="1" applyBorder="1" applyAlignment="1">
      <alignment horizontal="center" vertical="top"/>
    </xf>
    <xf numFmtId="39" fontId="2" fillId="0" borderId="6" xfId="3" applyFont="1" applyFill="1" applyBorder="1" applyAlignment="1">
      <alignment vertical="top"/>
    </xf>
    <xf numFmtId="39" fontId="2" fillId="0" borderId="15" xfId="3" applyFont="1" applyFill="1" applyBorder="1" applyAlignment="1">
      <alignment horizontal="right" vertical="top"/>
    </xf>
    <xf numFmtId="39" fontId="2" fillId="0" borderId="15" xfId="3" applyFont="1" applyFill="1" applyBorder="1" applyAlignment="1">
      <alignment horizontal="center" vertical="top"/>
    </xf>
    <xf numFmtId="166" fontId="2" fillId="0" borderId="0" xfId="1" applyNumberFormat="1" applyFont="1" applyFill="1" applyAlignment="1">
      <alignment vertical="top"/>
    </xf>
    <xf numFmtId="39" fontId="6" fillId="0" borderId="0" xfId="3" applyFont="1" applyFill="1" applyBorder="1" applyAlignment="1">
      <alignment vertical="top"/>
    </xf>
    <xf numFmtId="0" fontId="6" fillId="0" borderId="12" xfId="3" applyNumberFormat="1" applyFont="1" applyFill="1" applyBorder="1" applyAlignment="1">
      <alignment horizontal="center" vertical="top"/>
    </xf>
    <xf numFmtId="165" fontId="2" fillId="0" borderId="12" xfId="1" applyNumberFormat="1" applyFont="1" applyFill="1" applyBorder="1" applyAlignment="1">
      <alignment horizontal="center" vertical="top"/>
    </xf>
    <xf numFmtId="39" fontId="2" fillId="0" borderId="0" xfId="3" applyFont="1" applyFill="1" applyBorder="1" applyAlignment="1">
      <alignment vertical="top"/>
    </xf>
    <xf numFmtId="0" fontId="6" fillId="0" borderId="0" xfId="1" applyNumberFormat="1" applyFont="1" applyFill="1" applyAlignment="1">
      <alignment vertical="top"/>
    </xf>
    <xf numFmtId="167" fontId="6" fillId="0" borderId="15" xfId="1" applyNumberFormat="1" applyFont="1" applyFill="1" applyBorder="1" applyAlignment="1">
      <alignment horizontal="center" vertical="top"/>
    </xf>
    <xf numFmtId="166" fontId="6" fillId="0" borderId="0" xfId="1" applyNumberFormat="1" applyFont="1" applyFill="1" applyAlignment="1">
      <alignment vertical="top"/>
    </xf>
    <xf numFmtId="168" fontId="2" fillId="0" borderId="14" xfId="3" applyNumberFormat="1" applyFont="1" applyFill="1" applyBorder="1" applyAlignment="1">
      <alignment horizontal="center" vertical="top"/>
    </xf>
    <xf numFmtId="165" fontId="2" fillId="0" borderId="14" xfId="1" applyNumberFormat="1" applyFont="1" applyFill="1" applyBorder="1" applyAlignment="1">
      <alignment horizontal="center" vertical="top"/>
    </xf>
    <xf numFmtId="168" fontId="6" fillId="0" borderId="14" xfId="3" applyNumberFormat="1" applyFont="1" applyFill="1" applyBorder="1" applyAlignment="1">
      <alignment horizontal="center" vertical="top"/>
    </xf>
    <xf numFmtId="39" fontId="6" fillId="0" borderId="4" xfId="3" applyFont="1" applyFill="1" applyBorder="1" applyAlignment="1">
      <alignment vertical="top"/>
    </xf>
    <xf numFmtId="39" fontId="6" fillId="0" borderId="14" xfId="3" applyFont="1" applyFill="1" applyBorder="1" applyAlignment="1">
      <alignment horizontal="right" vertical="top"/>
    </xf>
    <xf numFmtId="39" fontId="2" fillId="2" borderId="0" xfId="3" applyFont="1" applyFill="1" applyAlignment="1">
      <alignment vertical="top"/>
    </xf>
    <xf numFmtId="169" fontId="2" fillId="0" borderId="14" xfId="3" applyNumberFormat="1" applyFont="1" applyFill="1" applyBorder="1" applyAlignment="1">
      <alignment horizontal="center" vertical="top"/>
    </xf>
    <xf numFmtId="165" fontId="6" fillId="0" borderId="14" xfId="1" applyNumberFormat="1" applyFont="1" applyFill="1" applyBorder="1" applyAlignment="1">
      <alignment horizontal="right" vertical="center"/>
    </xf>
    <xf numFmtId="165" fontId="2" fillId="0" borderId="14" xfId="1" applyNumberFormat="1" applyFont="1" applyFill="1" applyBorder="1" applyAlignment="1">
      <alignment horizontal="right" vertical="center"/>
    </xf>
    <xf numFmtId="165" fontId="2" fillId="0" borderId="4" xfId="1" applyNumberFormat="1" applyFont="1" applyFill="1" applyBorder="1" applyAlignment="1">
      <alignment horizontal="right" vertical="center"/>
    </xf>
    <xf numFmtId="10" fontId="2" fillId="0" borderId="0" xfId="2" applyNumberFormat="1" applyFont="1" applyFill="1" applyAlignment="1">
      <alignment vertical="top"/>
    </xf>
    <xf numFmtId="166" fontId="2" fillId="0" borderId="14" xfId="1" applyNumberFormat="1" applyFont="1" applyFill="1" applyBorder="1" applyAlignment="1">
      <alignment horizontal="center" vertical="top"/>
    </xf>
    <xf numFmtId="168" fontId="2" fillId="0" borderId="12" xfId="3" applyNumberFormat="1" applyFont="1" applyFill="1" applyBorder="1" applyAlignment="1">
      <alignment horizontal="center" vertical="top"/>
    </xf>
    <xf numFmtId="39" fontId="6" fillId="0" borderId="4" xfId="3" applyFont="1" applyFill="1" applyBorder="1" applyAlignment="1">
      <alignment horizontal="left" vertical="top"/>
    </xf>
    <xf numFmtId="39" fontId="2" fillId="0" borderId="14" xfId="1" applyNumberFormat="1" applyFont="1" applyFill="1" applyBorder="1" applyAlignment="1">
      <alignment horizontal="center" vertical="top"/>
    </xf>
    <xf numFmtId="4" fontId="2" fillId="0" borderId="14" xfId="1" applyNumberFormat="1" applyFont="1" applyFill="1" applyBorder="1" applyAlignment="1">
      <alignment horizontal="center" vertical="top"/>
    </xf>
    <xf numFmtId="170" fontId="2" fillId="0" borderId="14" xfId="1" applyNumberFormat="1" applyFont="1" applyFill="1" applyBorder="1" applyAlignment="1">
      <alignment horizontal="center" vertical="top"/>
    </xf>
    <xf numFmtId="43" fontId="2" fillId="0" borderId="0" xfId="1" applyFont="1" applyFill="1" applyAlignment="1">
      <alignment vertical="top"/>
    </xf>
    <xf numFmtId="168" fontId="2" fillId="0" borderId="15" xfId="3" applyNumberFormat="1" applyFont="1" applyFill="1" applyBorder="1" applyAlignment="1">
      <alignment horizontal="center" vertical="top"/>
    </xf>
    <xf numFmtId="39" fontId="6" fillId="0" borderId="14" xfId="1" applyNumberFormat="1" applyFont="1" applyFill="1" applyBorder="1" applyAlignment="1">
      <alignment horizontal="center" vertical="top"/>
    </xf>
    <xf numFmtId="4" fontId="6" fillId="0" borderId="15" xfId="1" applyNumberFormat="1" applyFont="1" applyFill="1" applyBorder="1" applyAlignment="1">
      <alignment horizontal="center" vertical="top"/>
    </xf>
    <xf numFmtId="39" fontId="2" fillId="0" borderId="4" xfId="3" applyFont="1" applyFill="1" applyBorder="1" applyAlignment="1">
      <alignment vertical="top" wrapText="1"/>
    </xf>
    <xf numFmtId="10" fontId="2" fillId="0" borderId="14" xfId="2" applyNumberFormat="1" applyFont="1" applyFill="1" applyBorder="1" applyAlignment="1">
      <alignment horizontal="center" vertical="top"/>
    </xf>
    <xf numFmtId="168" fontId="2" fillId="0" borderId="16" xfId="3" applyNumberFormat="1" applyFont="1" applyFill="1" applyBorder="1" applyAlignment="1">
      <alignment horizontal="center" vertical="top"/>
    </xf>
    <xf numFmtId="39" fontId="2" fillId="0" borderId="17" xfId="3" applyFont="1" applyFill="1" applyBorder="1" applyAlignment="1">
      <alignment vertical="top"/>
    </xf>
    <xf numFmtId="39" fontId="2" fillId="0" borderId="16" xfId="3" applyFont="1" applyFill="1" applyBorder="1" applyAlignment="1">
      <alignment horizontal="right" vertical="top"/>
    </xf>
    <xf numFmtId="165" fontId="2" fillId="0" borderId="16" xfId="1" applyNumberFormat="1" applyFont="1" applyFill="1" applyBorder="1" applyAlignment="1">
      <alignment horizontal="center" vertical="top"/>
    </xf>
    <xf numFmtId="168" fontId="2" fillId="0" borderId="18" xfId="3" applyNumberFormat="1" applyFont="1" applyFill="1" applyBorder="1" applyAlignment="1">
      <alignment horizontal="center" vertical="top"/>
    </xf>
    <xf numFmtId="39" fontId="2" fillId="0" borderId="19" xfId="3" applyFont="1" applyFill="1" applyBorder="1" applyAlignment="1">
      <alignment vertical="top"/>
    </xf>
    <xf numFmtId="39" fontId="2" fillId="0" borderId="18" xfId="3" applyFont="1" applyFill="1" applyBorder="1" applyAlignment="1">
      <alignment horizontal="right" vertical="top"/>
    </xf>
    <xf numFmtId="10" fontId="2" fillId="0" borderId="18" xfId="2" applyNumberFormat="1" applyFont="1" applyFill="1" applyBorder="1" applyAlignment="1">
      <alignment horizontal="center" vertical="top"/>
    </xf>
    <xf numFmtId="10" fontId="2" fillId="0" borderId="14" xfId="2" applyNumberFormat="1" applyFont="1" applyFill="1" applyBorder="1" applyAlignment="1">
      <alignment horizontal="right" vertical="top"/>
    </xf>
    <xf numFmtId="10" fontId="2" fillId="0" borderId="14" xfId="2" quotePrefix="1" applyNumberFormat="1" applyFont="1" applyFill="1" applyBorder="1" applyAlignment="1">
      <alignment horizontal="center" vertical="top"/>
    </xf>
    <xf numFmtId="15" fontId="2" fillId="0" borderId="14" xfId="3" applyNumberFormat="1" applyFont="1" applyFill="1" applyBorder="1" applyAlignment="1">
      <alignment horizontal="center" vertical="top"/>
    </xf>
    <xf numFmtId="37" fontId="2" fillId="0" borderId="14" xfId="3" applyNumberFormat="1" applyFont="1" applyFill="1" applyBorder="1" applyAlignment="1">
      <alignment horizontal="center" vertical="top"/>
    </xf>
    <xf numFmtId="37" fontId="2" fillId="0" borderId="13" xfId="3" applyNumberFormat="1" applyFont="1" applyFill="1" applyBorder="1" applyAlignment="1">
      <alignment horizontal="center" vertical="top"/>
    </xf>
    <xf numFmtId="39" fontId="2" fillId="0" borderId="9" xfId="3" applyFont="1" applyFill="1" applyBorder="1" applyAlignment="1">
      <alignment vertical="top"/>
    </xf>
    <xf numFmtId="39" fontId="2" fillId="0" borderId="13" xfId="3" applyFont="1" applyFill="1" applyBorder="1" applyAlignment="1">
      <alignment horizontal="right" vertical="top"/>
    </xf>
    <xf numFmtId="165" fontId="2" fillId="0" borderId="13" xfId="1" applyNumberFormat="1" applyFont="1" applyFill="1" applyBorder="1" applyAlignment="1">
      <alignment horizontal="center" vertical="top"/>
    </xf>
    <xf numFmtId="4" fontId="2" fillId="0" borderId="13" xfId="1" applyNumberFormat="1" applyFont="1" applyFill="1" applyBorder="1" applyAlignment="1">
      <alignment horizontal="center" vertical="top"/>
    </xf>
    <xf numFmtId="39" fontId="2" fillId="0" borderId="13" xfId="3" applyFont="1" applyFill="1" applyBorder="1" applyAlignment="1">
      <alignment vertical="top"/>
    </xf>
    <xf numFmtId="39" fontId="2" fillId="0" borderId="0" xfId="3" applyFont="1" applyFill="1" applyBorder="1" applyAlignment="1">
      <alignment horizontal="right" vertical="top"/>
    </xf>
    <xf numFmtId="0" fontId="2" fillId="0" borderId="0" xfId="4" applyFont="1" applyAlignment="1">
      <alignment vertical="top"/>
    </xf>
    <xf numFmtId="171" fontId="2" fillId="0" borderId="0" xfId="5" applyNumberFormat="1" applyFont="1" applyAlignment="1">
      <alignment vertical="top"/>
    </xf>
    <xf numFmtId="0" fontId="2" fillId="0" borderId="0" xfId="4" applyFont="1" applyFill="1" applyBorder="1" applyAlignment="1">
      <alignment vertical="top"/>
    </xf>
    <xf numFmtId="10" fontId="2" fillId="0" borderId="0" xfId="6" applyNumberFormat="1" applyFont="1" applyAlignment="1">
      <alignment vertical="top"/>
    </xf>
    <xf numFmtId="0" fontId="2" fillId="0" borderId="0" xfId="4" applyFont="1" applyBorder="1" applyAlignment="1">
      <alignment vertical="top"/>
    </xf>
    <xf numFmtId="0" fontId="2" fillId="0" borderId="0" xfId="4" applyFont="1" applyFill="1" applyAlignment="1">
      <alignment vertical="top"/>
    </xf>
    <xf numFmtId="1" fontId="2" fillId="0" borderId="0" xfId="3" quotePrefix="1" applyNumberFormat="1" applyFont="1" applyFill="1" applyAlignment="1">
      <alignment horizontal="center" vertical="top"/>
    </xf>
    <xf numFmtId="39" fontId="6" fillId="0" borderId="0" xfId="3" applyFont="1" applyFill="1" applyBorder="1" applyAlignment="1">
      <alignment horizontal="right" vertical="top"/>
    </xf>
    <xf numFmtId="1" fontId="2" fillId="0" borderId="0" xfId="3" quotePrefix="1" applyNumberFormat="1" applyFont="1" applyFill="1" applyAlignment="1">
      <alignment horizontal="center" vertical="top" wrapText="1"/>
    </xf>
    <xf numFmtId="0" fontId="6" fillId="0" borderId="13" xfId="7" applyFont="1" applyFill="1" applyBorder="1" applyAlignment="1">
      <alignment horizontal="center" vertical="top"/>
    </xf>
    <xf numFmtId="0" fontId="6" fillId="0" borderId="13" xfId="7" applyFont="1" applyFill="1" applyBorder="1" applyAlignment="1">
      <alignment horizontal="center" vertical="top" wrapText="1"/>
    </xf>
    <xf numFmtId="4" fontId="6" fillId="0" borderId="13" xfId="7" applyNumberFormat="1" applyFont="1" applyFill="1" applyBorder="1" applyAlignment="1">
      <alignment horizontal="center" vertical="top"/>
    </xf>
    <xf numFmtId="0" fontId="2" fillId="0" borderId="0" xfId="7" applyFont="1" applyFill="1" applyBorder="1" applyAlignment="1">
      <alignment horizontal="left" vertical="top" wrapText="1"/>
    </xf>
    <xf numFmtId="39" fontId="2" fillId="0" borderId="0" xfId="3" quotePrefix="1" applyFont="1" applyFill="1" applyAlignment="1">
      <alignment horizontal="center" vertical="top"/>
    </xf>
    <xf numFmtId="0" fontId="2" fillId="0" borderId="13" xfId="7" applyFont="1" applyFill="1" applyBorder="1" applyAlignment="1">
      <alignment vertical="top"/>
    </xf>
    <xf numFmtId="0" fontId="6" fillId="0" borderId="0" xfId="4" applyFont="1" applyFill="1" applyAlignment="1">
      <alignment vertical="top"/>
    </xf>
    <xf numFmtId="39" fontId="2" fillId="0" borderId="0" xfId="3" applyFont="1" applyFill="1" applyBorder="1" applyAlignment="1">
      <alignment horizontal="left" vertical="top"/>
    </xf>
    <xf numFmtId="164" fontId="2" fillId="0" borderId="0" xfId="5" applyFont="1" applyFill="1" applyBorder="1" applyAlignment="1">
      <alignment horizontal="center" vertical="top"/>
    </xf>
    <xf numFmtId="39" fontId="12" fillId="0" borderId="0" xfId="3" applyFont="1" applyFill="1" applyBorder="1" applyAlignment="1">
      <alignment horizontal="right" vertical="top"/>
    </xf>
    <xf numFmtId="37" fontId="2" fillId="0" borderId="0" xfId="3" quotePrefix="1" applyNumberFormat="1" applyFont="1" applyFill="1" applyAlignment="1">
      <alignment horizontal="center" vertical="top"/>
    </xf>
    <xf numFmtId="39" fontId="2" fillId="0" borderId="0" xfId="3" applyFont="1" applyFill="1" applyBorder="1" applyAlignment="1">
      <alignment horizontal="center" vertical="top"/>
    </xf>
    <xf numFmtId="15" fontId="2" fillId="0" borderId="0" xfId="4" applyNumberFormat="1" applyFont="1" applyFill="1" applyBorder="1" applyAlignment="1">
      <alignment horizontal="center" vertical="top"/>
    </xf>
    <xf numFmtId="10" fontId="2" fillId="0" borderId="0" xfId="4" applyNumberFormat="1" applyFont="1" applyFill="1" applyBorder="1" applyAlignment="1">
      <alignment horizontal="center" vertical="top"/>
    </xf>
    <xf numFmtId="0" fontId="2" fillId="0" borderId="0" xfId="7" applyFont="1" applyFill="1" applyAlignment="1">
      <alignment vertical="top"/>
    </xf>
    <xf numFmtId="0" fontId="13" fillId="0" borderId="0" xfId="4" applyFont="1" applyFill="1" applyAlignment="1">
      <alignment vertical="top"/>
    </xf>
    <xf numFmtId="0" fontId="6" fillId="0" borderId="13" xfId="4" applyFont="1" applyFill="1" applyBorder="1" applyAlignment="1">
      <alignment horizontal="center" vertical="top"/>
    </xf>
    <xf numFmtId="15" fontId="2" fillId="0" borderId="13" xfId="4" applyNumberFormat="1" applyFont="1" applyFill="1" applyBorder="1" applyAlignment="1">
      <alignment horizontal="center" vertical="top"/>
    </xf>
    <xf numFmtId="0" fontId="2" fillId="0" borderId="0" xfId="7" applyFont="1" applyFill="1" applyBorder="1" applyAlignment="1">
      <alignment vertical="top"/>
    </xf>
    <xf numFmtId="15" fontId="2" fillId="0" borderId="0" xfId="4" applyNumberFormat="1" applyFont="1" applyFill="1" applyBorder="1" applyAlignment="1">
      <alignment vertical="top"/>
    </xf>
    <xf numFmtId="0" fontId="2" fillId="0" borderId="0" xfId="4" applyFont="1" applyFill="1" applyAlignment="1">
      <alignment horizontal="center" vertical="top"/>
    </xf>
    <xf numFmtId="15" fontId="14" fillId="0" borderId="0" xfId="4" applyNumberFormat="1" applyFont="1" applyFill="1" applyBorder="1" applyAlignment="1">
      <alignment horizontal="center" vertical="top"/>
    </xf>
    <xf numFmtId="15" fontId="14" fillId="0" borderId="0" xfId="4" applyNumberFormat="1" applyFont="1" applyFill="1" applyBorder="1" applyAlignment="1">
      <alignment vertical="top"/>
    </xf>
    <xf numFmtId="0" fontId="2" fillId="0" borderId="0" xfId="0" applyFont="1" applyFill="1"/>
    <xf numFmtId="15" fontId="2" fillId="0" borderId="0" xfId="0" applyNumberFormat="1" applyFont="1" applyFill="1"/>
    <xf numFmtId="0" fontId="2" fillId="0" borderId="0" xfId="0" applyFont="1" applyFill="1" applyBorder="1"/>
    <xf numFmtId="39" fontId="2" fillId="0" borderId="0" xfId="3" applyFont="1" applyFill="1"/>
    <xf numFmtId="39" fontId="2" fillId="0" borderId="0" xfId="3" applyFont="1" applyFill="1" applyAlignment="1">
      <alignment horizontal="center"/>
    </xf>
    <xf numFmtId="39" fontId="6" fillId="0" borderId="13" xfId="3" applyFont="1" applyFill="1" applyBorder="1" applyAlignment="1">
      <alignment vertical="top"/>
    </xf>
    <xf numFmtId="39" fontId="6" fillId="0" borderId="15" xfId="3" applyFont="1" applyFill="1" applyBorder="1" applyAlignment="1">
      <alignment vertical="top"/>
    </xf>
    <xf numFmtId="17" fontId="6" fillId="0" borderId="15" xfId="3" applyNumberFormat="1" applyFont="1" applyFill="1" applyBorder="1" applyAlignment="1">
      <alignment horizontal="center" vertical="top" wrapText="1"/>
    </xf>
    <xf numFmtId="39" fontId="2" fillId="0" borderId="12" xfId="3" applyFont="1" applyFill="1" applyBorder="1" applyAlignment="1">
      <alignment horizontal="center"/>
    </xf>
    <xf numFmtId="39" fontId="2" fillId="0" borderId="1" xfId="3" applyFont="1" applyFill="1" applyBorder="1"/>
    <xf numFmtId="39" fontId="2" fillId="0" borderId="12" xfId="3" applyFont="1" applyFill="1" applyBorder="1" applyAlignment="1">
      <alignment horizontal="right"/>
    </xf>
    <xf numFmtId="39" fontId="2" fillId="0" borderId="3" xfId="3" applyFont="1" applyFill="1" applyBorder="1" applyAlignment="1">
      <alignment horizontal="center"/>
    </xf>
    <xf numFmtId="0" fontId="6" fillId="0" borderId="14" xfId="3" applyNumberFormat="1" applyFont="1" applyFill="1" applyBorder="1" applyAlignment="1">
      <alignment horizontal="center"/>
    </xf>
    <xf numFmtId="39" fontId="2" fillId="0" borderId="4" xfId="3" applyFont="1" applyFill="1" applyBorder="1"/>
    <xf numFmtId="39" fontId="2" fillId="0" borderId="5" xfId="3" applyFont="1" applyFill="1" applyBorder="1" applyAlignment="1">
      <alignment horizontal="center"/>
    </xf>
    <xf numFmtId="39" fontId="2" fillId="0" borderId="14" xfId="3" applyFont="1" applyFill="1" applyBorder="1" applyAlignment="1">
      <alignment horizontal="center"/>
    </xf>
    <xf numFmtId="166" fontId="2" fillId="0" borderId="0" xfId="1" applyNumberFormat="1" applyFont="1" applyFill="1"/>
    <xf numFmtId="0" fontId="6" fillId="0" borderId="14" xfId="1" applyNumberFormat="1" applyFont="1" applyFill="1" applyBorder="1" applyAlignment="1">
      <alignment horizontal="center"/>
    </xf>
    <xf numFmtId="4" fontId="2" fillId="0" borderId="0" xfId="1" applyNumberFormat="1" applyFont="1" applyFill="1"/>
    <xf numFmtId="39" fontId="2" fillId="0" borderId="0" xfId="3" applyFont="1" applyFill="1" applyBorder="1"/>
    <xf numFmtId="0" fontId="6" fillId="0" borderId="12" xfId="3" applyNumberFormat="1" applyFont="1" applyFill="1" applyBorder="1" applyAlignment="1">
      <alignment horizontal="center"/>
    </xf>
    <xf numFmtId="165" fontId="2" fillId="0" borderId="3" xfId="1" applyNumberFormat="1" applyFont="1" applyFill="1" applyBorder="1" applyAlignment="1">
      <alignment horizontal="center"/>
    </xf>
    <xf numFmtId="165" fontId="2" fillId="0" borderId="12" xfId="1" applyNumberFormat="1" applyFont="1" applyFill="1" applyBorder="1" applyAlignment="1">
      <alignment horizontal="center"/>
    </xf>
    <xf numFmtId="0" fontId="2" fillId="0" borderId="0" xfId="1" applyNumberFormat="1" applyFont="1" applyFill="1"/>
    <xf numFmtId="167" fontId="6" fillId="0" borderId="15" xfId="1" applyNumberFormat="1" applyFont="1" applyFill="1" applyBorder="1" applyAlignment="1">
      <alignment horizontal="center"/>
    </xf>
    <xf numFmtId="39" fontId="2" fillId="0" borderId="6" xfId="3" applyFont="1" applyFill="1" applyBorder="1"/>
    <xf numFmtId="39" fontId="2" fillId="0" borderId="8" xfId="3" applyFont="1" applyFill="1" applyBorder="1" applyAlignment="1">
      <alignment horizontal="center"/>
    </xf>
    <xf numFmtId="39" fontId="2" fillId="0" borderId="15" xfId="3" applyFont="1" applyFill="1" applyBorder="1" applyAlignment="1">
      <alignment horizontal="center"/>
    </xf>
    <xf numFmtId="0" fontId="6" fillId="0" borderId="15" xfId="1" applyNumberFormat="1" applyFont="1" applyFill="1" applyBorder="1" applyAlignment="1">
      <alignment horizontal="center"/>
    </xf>
    <xf numFmtId="168" fontId="2" fillId="0" borderId="12" xfId="3" applyNumberFormat="1" applyFont="1" applyFill="1" applyBorder="1" applyAlignment="1">
      <alignment horizontal="center"/>
    </xf>
    <xf numFmtId="39" fontId="2" fillId="0" borderId="2" xfId="3" applyFont="1" applyFill="1" applyBorder="1"/>
    <xf numFmtId="168" fontId="6" fillId="0" borderId="14" xfId="3" applyNumberFormat="1" applyFont="1" applyFill="1" applyBorder="1" applyAlignment="1">
      <alignment horizontal="center"/>
    </xf>
    <xf numFmtId="39" fontId="6" fillId="0" borderId="0" xfId="3" applyFont="1" applyFill="1" applyBorder="1"/>
    <xf numFmtId="165" fontId="2" fillId="0" borderId="5" xfId="1" applyNumberFormat="1" applyFont="1" applyFill="1" applyBorder="1" applyAlignment="1">
      <alignment horizontal="center"/>
    </xf>
    <xf numFmtId="165" fontId="2" fillId="0" borderId="14" xfId="1" applyNumberFormat="1" applyFont="1" applyFill="1" applyBorder="1" applyAlignment="1">
      <alignment horizontal="center"/>
    </xf>
    <xf numFmtId="39" fontId="6" fillId="0" borderId="0" xfId="3" applyFont="1" applyFill="1"/>
    <xf numFmtId="168" fontId="2" fillId="0" borderId="14" xfId="3" applyNumberFormat="1" applyFont="1" applyFill="1" applyBorder="1" applyAlignment="1">
      <alignment horizontal="center"/>
    </xf>
    <xf numFmtId="172" fontId="2" fillId="0" borderId="5" xfId="3" applyNumberFormat="1" applyFont="1" applyFill="1" applyBorder="1" applyAlignment="1">
      <alignment horizontal="center"/>
    </xf>
    <xf numFmtId="14" fontId="2" fillId="0" borderId="0" xfId="3" applyNumberFormat="1" applyFont="1" applyFill="1"/>
    <xf numFmtId="165" fontId="2" fillId="0" borderId="0" xfId="1" applyNumberFormat="1" applyFont="1" applyFill="1" applyBorder="1" applyAlignment="1">
      <alignment horizontal="center"/>
    </xf>
    <xf numFmtId="165" fontId="6" fillId="0" borderId="5" xfId="1" applyNumberFormat="1" applyFont="1" applyFill="1" applyBorder="1" applyAlignment="1">
      <alignment horizontal="center"/>
    </xf>
    <xf numFmtId="10" fontId="2" fillId="0" borderId="0" xfId="2" applyNumberFormat="1" applyFont="1" applyFill="1" applyBorder="1"/>
    <xf numFmtId="165" fontId="2" fillId="0" borderId="5" xfId="1" applyNumberFormat="1" applyFont="1" applyFill="1" applyBorder="1" applyAlignment="1">
      <alignment horizontal="center" vertical="top"/>
    </xf>
    <xf numFmtId="10" fontId="2" fillId="0" borderId="0" xfId="2" applyNumberFormat="1" applyFont="1" applyFill="1"/>
    <xf numFmtId="10" fontId="6" fillId="0" borderId="0" xfId="2" applyNumberFormat="1" applyFont="1" applyFill="1"/>
    <xf numFmtId="166" fontId="2" fillId="0" borderId="5" xfId="1" applyNumberFormat="1" applyFont="1" applyFill="1" applyBorder="1" applyAlignment="1">
      <alignment horizontal="center" vertical="top"/>
    </xf>
    <xf numFmtId="168" fontId="2" fillId="0" borderId="15" xfId="3" applyNumberFormat="1" applyFont="1" applyFill="1" applyBorder="1" applyAlignment="1">
      <alignment horizontal="center"/>
    </xf>
    <xf numFmtId="39" fontId="6" fillId="0" borderId="15" xfId="3" applyFont="1" applyFill="1" applyBorder="1" applyAlignment="1">
      <alignment horizontal="right" vertical="top"/>
    </xf>
    <xf numFmtId="165" fontId="2" fillId="0" borderId="8" xfId="1" applyNumberFormat="1" applyFont="1" applyFill="1" applyBorder="1" applyAlignment="1">
      <alignment horizontal="center" vertical="top"/>
    </xf>
    <xf numFmtId="165" fontId="2" fillId="0" borderId="15" xfId="1" applyNumberFormat="1" applyFont="1" applyFill="1" applyBorder="1" applyAlignment="1">
      <alignment horizontal="center" vertical="top"/>
    </xf>
    <xf numFmtId="39" fontId="2" fillId="0" borderId="14" xfId="3" applyFont="1" applyFill="1" applyBorder="1" applyAlignment="1">
      <alignment horizontal="right"/>
    </xf>
    <xf numFmtId="39" fontId="6" fillId="0" borderId="0" xfId="3" applyFont="1" applyFill="1" applyBorder="1" applyAlignment="1">
      <alignment horizontal="left"/>
    </xf>
    <xf numFmtId="39" fontId="6" fillId="0" borderId="14" xfId="3" applyFont="1" applyFill="1" applyBorder="1" applyAlignment="1">
      <alignment horizontal="right"/>
    </xf>
    <xf numFmtId="4" fontId="2" fillId="0" borderId="5" xfId="1" applyNumberFormat="1" applyFont="1" applyFill="1" applyBorder="1" applyAlignment="1">
      <alignment horizontal="center"/>
    </xf>
    <xf numFmtId="4" fontId="2" fillId="0" borderId="14" xfId="1" applyNumberFormat="1" applyFont="1" applyFill="1" applyBorder="1" applyAlignment="1">
      <alignment horizontal="center"/>
    </xf>
    <xf numFmtId="170" fontId="2" fillId="0" borderId="5" xfId="1" applyNumberFormat="1" applyFont="1" applyFill="1" applyBorder="1" applyAlignment="1">
      <alignment horizontal="center"/>
    </xf>
    <xf numFmtId="170" fontId="2" fillId="0" borderId="14" xfId="1" applyNumberFormat="1" applyFont="1" applyFill="1" applyBorder="1" applyAlignment="1">
      <alignment horizontal="center"/>
    </xf>
    <xf numFmtId="43" fontId="2" fillId="0" borderId="0" xfId="1" applyFont="1" applyFill="1"/>
    <xf numFmtId="4" fontId="6" fillId="0" borderId="5" xfId="1" applyNumberFormat="1" applyFont="1" applyFill="1" applyBorder="1" applyAlignment="1">
      <alignment horizontal="center"/>
    </xf>
    <xf numFmtId="4" fontId="6" fillId="0" borderId="14" xfId="1" applyNumberFormat="1" applyFont="1" applyFill="1" applyBorder="1" applyAlignment="1">
      <alignment horizontal="center"/>
    </xf>
    <xf numFmtId="4" fontId="2" fillId="0" borderId="3" xfId="1" applyNumberFormat="1" applyFont="1" applyFill="1" applyBorder="1" applyAlignment="1">
      <alignment horizontal="center"/>
    </xf>
    <xf numFmtId="4" fontId="2" fillId="0" borderId="12" xfId="1" applyNumberFormat="1" applyFont="1" applyFill="1" applyBorder="1" applyAlignment="1">
      <alignment horizontal="center"/>
    </xf>
    <xf numFmtId="10" fontId="2" fillId="0" borderId="5" xfId="2" applyNumberFormat="1" applyFont="1" applyFill="1" applyBorder="1" applyAlignment="1">
      <alignment horizontal="center"/>
    </xf>
    <xf numFmtId="168" fontId="2" fillId="0" borderId="16" xfId="3" applyNumberFormat="1" applyFont="1" applyFill="1" applyBorder="1" applyAlignment="1">
      <alignment horizontal="center"/>
    </xf>
    <xf numFmtId="39" fontId="2" fillId="0" borderId="17" xfId="3" applyFont="1" applyFill="1" applyBorder="1"/>
    <xf numFmtId="39" fontId="2" fillId="0" borderId="16" xfId="3" applyFont="1" applyFill="1" applyBorder="1" applyAlignment="1">
      <alignment horizontal="right"/>
    </xf>
    <xf numFmtId="10" fontId="2" fillId="0" borderId="21" xfId="2" applyNumberFormat="1" applyFont="1" applyFill="1" applyBorder="1" applyAlignment="1">
      <alignment horizontal="center"/>
    </xf>
    <xf numFmtId="10" fontId="2" fillId="0" borderId="5" xfId="2" quotePrefix="1" applyNumberFormat="1" applyFont="1" applyFill="1" applyBorder="1" applyAlignment="1">
      <alignment horizontal="center" vertical="top"/>
    </xf>
    <xf numFmtId="10" fontId="2" fillId="0" borderId="5" xfId="2" applyNumberFormat="1" applyFont="1" applyFill="1" applyBorder="1" applyAlignment="1">
      <alignment horizontal="center" vertical="top"/>
    </xf>
    <xf numFmtId="15" fontId="2" fillId="0" borderId="5" xfId="3" applyNumberFormat="1" applyFont="1" applyFill="1" applyBorder="1" applyAlignment="1">
      <alignment horizontal="center" vertical="top"/>
    </xf>
    <xf numFmtId="37" fontId="2" fillId="0" borderId="13" xfId="3" applyNumberFormat="1" applyFont="1" applyFill="1" applyBorder="1" applyAlignment="1">
      <alignment horizontal="center"/>
    </xf>
    <xf numFmtId="165" fontId="2" fillId="0" borderId="11" xfId="1" applyNumberFormat="1" applyFont="1" applyFill="1" applyBorder="1" applyAlignment="1">
      <alignment horizontal="center"/>
    </xf>
    <xf numFmtId="165" fontId="2" fillId="0" borderId="13" xfId="1" applyNumberFormat="1" applyFont="1" applyFill="1" applyBorder="1" applyAlignment="1">
      <alignment horizontal="center"/>
    </xf>
    <xf numFmtId="39" fontId="2" fillId="0" borderId="10" xfId="3" applyFont="1" applyFill="1" applyBorder="1" applyAlignment="1">
      <alignment vertical="top"/>
    </xf>
    <xf numFmtId="4" fontId="2" fillId="0" borderId="13" xfId="1" applyNumberFormat="1" applyFont="1" applyFill="1" applyBorder="1" applyAlignment="1">
      <alignment horizontal="center"/>
    </xf>
    <xf numFmtId="39" fontId="2" fillId="0" borderId="13" xfId="3" applyFont="1" applyFill="1" applyBorder="1"/>
    <xf numFmtId="39" fontId="2" fillId="0" borderId="13" xfId="3" applyFont="1" applyFill="1" applyBorder="1" applyAlignment="1">
      <alignment horizontal="right"/>
    </xf>
    <xf numFmtId="0" fontId="2" fillId="0" borderId="13" xfId="0" applyFont="1" applyFill="1" applyBorder="1"/>
    <xf numFmtId="39" fontId="2" fillId="0" borderId="0" xfId="3" applyFont="1" applyFill="1" applyBorder="1" applyAlignment="1">
      <alignment horizontal="right"/>
    </xf>
    <xf numFmtId="0" fontId="2" fillId="0" borderId="0" xfId="0" applyFont="1"/>
    <xf numFmtId="171" fontId="2" fillId="0" borderId="0" xfId="1" applyNumberFormat="1" applyFont="1"/>
    <xf numFmtId="10" fontId="2" fillId="0" borderId="0" xfId="2" applyNumberFormat="1" applyFont="1"/>
    <xf numFmtId="0" fontId="2" fillId="0" borderId="0" xfId="0" applyFont="1" applyBorder="1"/>
    <xf numFmtId="39" fontId="6" fillId="0" borderId="0" xfId="3" applyFont="1" applyFill="1" applyAlignment="1"/>
    <xf numFmtId="1" fontId="2" fillId="0" borderId="0" xfId="3" quotePrefix="1" applyNumberFormat="1" applyFont="1" applyFill="1" applyAlignment="1">
      <alignment horizontal="center"/>
    </xf>
    <xf numFmtId="39" fontId="6" fillId="0" borderId="0" xfId="3" applyFont="1" applyFill="1" applyBorder="1" applyAlignment="1">
      <alignment horizontal="right"/>
    </xf>
    <xf numFmtId="0" fontId="6" fillId="0" borderId="13" xfId="7" applyFont="1" applyFill="1" applyBorder="1" applyAlignment="1">
      <alignment horizontal="center" vertical="center"/>
    </xf>
    <xf numFmtId="0" fontId="6" fillId="0" borderId="13" xfId="7" applyFont="1" applyFill="1" applyBorder="1" applyAlignment="1">
      <alignment horizontal="center" vertical="center" wrapText="1"/>
    </xf>
    <xf numFmtId="0" fontId="6" fillId="0" borderId="13" xfId="7" applyFont="1" applyFill="1" applyBorder="1" applyAlignment="1">
      <alignment horizontal="center"/>
    </xf>
    <xf numFmtId="0" fontId="2" fillId="0" borderId="0" xfId="7" applyFont="1" applyFill="1" applyBorder="1" applyAlignment="1">
      <alignment horizontal="left" wrapText="1"/>
    </xf>
    <xf numFmtId="39" fontId="2" fillId="0" borderId="0" xfId="3" quotePrefix="1" applyFont="1" applyFill="1" applyAlignment="1">
      <alignment horizontal="center"/>
    </xf>
    <xf numFmtId="39" fontId="6" fillId="0" borderId="13" xfId="3" applyFont="1" applyFill="1" applyBorder="1" applyAlignment="1">
      <alignment horizontal="center"/>
    </xf>
    <xf numFmtId="0" fontId="2" fillId="0" borderId="13" xfId="7" applyFont="1" applyFill="1" applyBorder="1" applyAlignment="1"/>
    <xf numFmtId="0" fontId="6" fillId="0" borderId="0" xfId="0" applyFont="1" applyFill="1"/>
    <xf numFmtId="39" fontId="2" fillId="0" borderId="0" xfId="3" applyFont="1" applyFill="1" applyBorder="1" applyAlignment="1">
      <alignment horizontal="left"/>
    </xf>
    <xf numFmtId="43" fontId="2" fillId="0" borderId="0" xfId="1" applyFont="1" applyFill="1" applyBorder="1" applyAlignment="1">
      <alignment horizontal="center"/>
    </xf>
    <xf numFmtId="39" fontId="12" fillId="0" borderId="0" xfId="3" applyFont="1" applyFill="1" applyBorder="1" applyAlignment="1">
      <alignment horizontal="right"/>
    </xf>
    <xf numFmtId="37" fontId="2" fillId="0" borderId="0" xfId="3" quotePrefix="1" applyNumberFormat="1" applyFont="1" applyFill="1" applyAlignment="1">
      <alignment horizontal="center"/>
    </xf>
    <xf numFmtId="39" fontId="2" fillId="0" borderId="0" xfId="3" applyFont="1" applyFill="1" applyBorder="1" applyAlignment="1">
      <alignment horizontal="center"/>
    </xf>
    <xf numFmtId="15" fontId="2" fillId="0" borderId="0" xfId="0" applyNumberFormat="1" applyFont="1" applyFill="1" applyBorder="1" applyAlignment="1">
      <alignment horizontal="center"/>
    </xf>
    <xf numFmtId="10" fontId="2" fillId="0" borderId="0" xfId="0" applyNumberFormat="1" applyFont="1" applyFill="1" applyBorder="1" applyAlignment="1">
      <alignment horizontal="center"/>
    </xf>
    <xf numFmtId="0" fontId="2" fillId="0" borderId="0" xfId="7" applyFont="1" applyFill="1" applyAlignment="1"/>
    <xf numFmtId="0" fontId="13" fillId="0" borderId="0" xfId="0" applyFont="1" applyFill="1"/>
    <xf numFmtId="0" fontId="6" fillId="0" borderId="13" xfId="0" applyFont="1" applyFill="1" applyBorder="1" applyAlignment="1">
      <alignment horizontal="center"/>
    </xf>
    <xf numFmtId="15" fontId="2" fillId="0" borderId="13" xfId="0" applyNumberFormat="1" applyFont="1" applyFill="1" applyBorder="1" applyAlignment="1">
      <alignment horizontal="center"/>
    </xf>
    <xf numFmtId="0" fontId="2" fillId="0" borderId="0" xfId="7" applyFont="1" applyFill="1" applyBorder="1" applyAlignment="1"/>
    <xf numFmtId="15" fontId="2" fillId="0" borderId="0" xfId="0" applyNumberFormat="1" applyFont="1" applyFill="1" applyBorder="1"/>
    <xf numFmtId="0" fontId="2" fillId="0" borderId="0" xfId="0" applyFont="1" applyFill="1" applyAlignment="1">
      <alignment horizontal="center" vertical="top"/>
    </xf>
    <xf numFmtId="15" fontId="14" fillId="0" borderId="0" xfId="0" applyNumberFormat="1" applyFont="1" applyFill="1" applyBorder="1" applyAlignment="1">
      <alignment horizontal="center"/>
    </xf>
    <xf numFmtId="15" fontId="14" fillId="0" borderId="0" xfId="0" applyNumberFormat="1" applyFont="1" applyFill="1" applyBorder="1"/>
    <xf numFmtId="14" fontId="2" fillId="0" borderId="0" xfId="0" applyNumberFormat="1" applyFont="1" applyFill="1"/>
    <xf numFmtId="39" fontId="6" fillId="0" borderId="30" xfId="3" applyFont="1" applyFill="1" applyBorder="1" applyAlignment="1">
      <alignment horizontal="center" vertical="top"/>
    </xf>
    <xf numFmtId="165" fontId="6" fillId="0" borderId="9" xfId="1" applyNumberFormat="1" applyFont="1" applyFill="1" applyBorder="1" applyAlignment="1">
      <alignment horizontal="center" vertical="top" wrapText="1"/>
    </xf>
    <xf numFmtId="39" fontId="6" fillId="0" borderId="31" xfId="3" applyFont="1" applyFill="1" applyBorder="1" applyAlignment="1">
      <alignment horizontal="center" vertical="top"/>
    </xf>
    <xf numFmtId="17" fontId="6" fillId="0" borderId="6" xfId="3" applyNumberFormat="1" applyFont="1" applyFill="1" applyBorder="1" applyAlignment="1">
      <alignment horizontal="center" vertical="top" wrapText="1"/>
    </xf>
    <xf numFmtId="39" fontId="2" fillId="0" borderId="32" xfId="3" applyFont="1" applyFill="1" applyBorder="1" applyAlignment="1">
      <alignment horizontal="center"/>
    </xf>
    <xf numFmtId="39" fontId="2" fillId="0" borderId="1" xfId="3" applyFont="1" applyFill="1" applyBorder="1" applyAlignment="1">
      <alignment horizontal="center"/>
    </xf>
    <xf numFmtId="0" fontId="6" fillId="0" borderId="33" xfId="3" applyNumberFormat="1" applyFont="1" applyFill="1" applyBorder="1" applyAlignment="1">
      <alignment horizontal="center"/>
    </xf>
    <xf numFmtId="39" fontId="2" fillId="0" borderId="4" xfId="3" applyFont="1" applyFill="1" applyBorder="1" applyAlignment="1">
      <alignment horizontal="center"/>
    </xf>
    <xf numFmtId="0" fontId="6" fillId="0" borderId="33" xfId="1" applyNumberFormat="1" applyFont="1" applyFill="1" applyBorder="1" applyAlignment="1">
      <alignment horizontal="center"/>
    </xf>
    <xf numFmtId="0" fontId="6" fillId="0" borderId="32" xfId="3" applyNumberFormat="1" applyFont="1" applyFill="1" applyBorder="1" applyAlignment="1">
      <alignment horizontal="center"/>
    </xf>
    <xf numFmtId="165" fontId="2" fillId="0" borderId="1" xfId="1" applyNumberFormat="1" applyFont="1" applyFill="1" applyBorder="1" applyAlignment="1">
      <alignment horizontal="center"/>
    </xf>
    <xf numFmtId="167" fontId="6" fillId="0" borderId="31" xfId="1" applyNumberFormat="1" applyFont="1" applyFill="1" applyBorder="1" applyAlignment="1">
      <alignment horizontal="center"/>
    </xf>
    <xf numFmtId="39" fontId="2" fillId="0" borderId="6" xfId="3" applyFont="1" applyFill="1" applyBorder="1" applyAlignment="1">
      <alignment horizontal="center"/>
    </xf>
    <xf numFmtId="0" fontId="6" fillId="0" borderId="31" xfId="1" applyNumberFormat="1" applyFont="1" applyFill="1" applyBorder="1" applyAlignment="1">
      <alignment horizontal="center"/>
    </xf>
    <xf numFmtId="168" fontId="2" fillId="0" borderId="32" xfId="3" applyNumberFormat="1" applyFont="1" applyFill="1" applyBorder="1" applyAlignment="1">
      <alignment horizontal="center"/>
    </xf>
    <xf numFmtId="168" fontId="6" fillId="0" borderId="33" xfId="3" applyNumberFormat="1" applyFont="1" applyFill="1" applyBorder="1" applyAlignment="1">
      <alignment horizontal="center"/>
    </xf>
    <xf numFmtId="165" fontId="2" fillId="0" borderId="4" xfId="1" applyNumberFormat="1" applyFont="1" applyFill="1" applyBorder="1" applyAlignment="1">
      <alignment horizontal="center"/>
    </xf>
    <xf numFmtId="168" fontId="2" fillId="0" borderId="33" xfId="3" applyNumberFormat="1" applyFont="1" applyFill="1" applyBorder="1" applyAlignment="1">
      <alignment horizontal="center"/>
    </xf>
    <xf numFmtId="172" fontId="2" fillId="0" borderId="4" xfId="3" applyNumberFormat="1" applyFont="1" applyFill="1" applyBorder="1" applyAlignment="1">
      <alignment horizontal="center" vertical="top"/>
    </xf>
    <xf numFmtId="172" fontId="2" fillId="0" borderId="14" xfId="3" applyNumberFormat="1" applyFont="1" applyFill="1" applyBorder="1" applyAlignment="1">
      <alignment horizontal="center" vertical="top"/>
    </xf>
    <xf numFmtId="165" fontId="6" fillId="0" borderId="4" xfId="1" applyNumberFormat="1" applyFont="1" applyFill="1" applyBorder="1" applyAlignment="1">
      <alignment horizontal="center" vertical="top"/>
    </xf>
    <xf numFmtId="165" fontId="6" fillId="0" borderId="14" xfId="1" applyNumberFormat="1" applyFont="1" applyFill="1" applyBorder="1" applyAlignment="1">
      <alignment horizontal="center" vertical="top"/>
    </xf>
    <xf numFmtId="168" fontId="6" fillId="0" borderId="33" xfId="3" applyNumberFormat="1" applyFont="1" applyFill="1" applyBorder="1" applyAlignment="1">
      <alignment horizontal="center" vertical="top"/>
    </xf>
    <xf numFmtId="165" fontId="2" fillId="0" borderId="4" xfId="1" applyNumberFormat="1" applyFont="1" applyFill="1" applyBorder="1" applyAlignment="1">
      <alignment horizontal="center" vertical="top"/>
    </xf>
    <xf numFmtId="166" fontId="2" fillId="0" borderId="4" xfId="1" applyNumberFormat="1" applyFont="1" applyFill="1" applyBorder="1" applyAlignment="1">
      <alignment horizontal="center" vertical="top"/>
    </xf>
    <xf numFmtId="168" fontId="2" fillId="0" borderId="31" xfId="3" applyNumberFormat="1" applyFont="1" applyFill="1" applyBorder="1" applyAlignment="1">
      <alignment horizontal="center"/>
    </xf>
    <xf numFmtId="165" fontId="2" fillId="0" borderId="6" xfId="1" applyNumberFormat="1" applyFont="1" applyFill="1" applyBorder="1" applyAlignment="1">
      <alignment horizontal="center" vertical="top"/>
    </xf>
    <xf numFmtId="4" fontId="2" fillId="0" borderId="4" xfId="1" applyNumberFormat="1" applyFont="1" applyFill="1" applyBorder="1" applyAlignment="1">
      <alignment horizontal="center"/>
    </xf>
    <xf numFmtId="170" fontId="2" fillId="0" borderId="4" xfId="1" applyNumberFormat="1" applyFont="1" applyFill="1" applyBorder="1" applyAlignment="1">
      <alignment horizontal="center"/>
    </xf>
    <xf numFmtId="4" fontId="2" fillId="0" borderId="1" xfId="1" applyNumberFormat="1" applyFont="1" applyFill="1" applyBorder="1" applyAlignment="1">
      <alignment horizontal="center"/>
    </xf>
    <xf numFmtId="10" fontId="2" fillId="0" borderId="4" xfId="2" applyNumberFormat="1" applyFont="1" applyFill="1" applyBorder="1" applyAlignment="1">
      <alignment horizontal="center"/>
    </xf>
    <xf numFmtId="168" fontId="2" fillId="0" borderId="34" xfId="3" applyNumberFormat="1" applyFont="1" applyFill="1" applyBorder="1" applyAlignment="1">
      <alignment horizontal="center"/>
    </xf>
    <xf numFmtId="10" fontId="2" fillId="0" borderId="17" xfId="2" applyNumberFormat="1" applyFont="1" applyFill="1" applyBorder="1" applyAlignment="1">
      <alignment horizontal="center"/>
    </xf>
    <xf numFmtId="168" fontId="2" fillId="0" borderId="33" xfId="3" applyNumberFormat="1" applyFont="1" applyFill="1" applyBorder="1" applyAlignment="1">
      <alignment horizontal="center" vertical="top"/>
    </xf>
    <xf numFmtId="10" fontId="2" fillId="0" borderId="4" xfId="2" quotePrefix="1" applyNumberFormat="1" applyFont="1" applyFill="1" applyBorder="1" applyAlignment="1">
      <alignment horizontal="center" vertical="top"/>
    </xf>
    <xf numFmtId="10" fontId="2" fillId="0" borderId="4" xfId="2" applyNumberFormat="1" applyFont="1" applyFill="1" applyBorder="1" applyAlignment="1">
      <alignment horizontal="center" vertical="top"/>
    </xf>
    <xf numFmtId="15" fontId="2" fillId="0" borderId="4" xfId="3" applyNumberFormat="1" applyFont="1" applyFill="1" applyBorder="1" applyAlignment="1">
      <alignment horizontal="center" vertical="top"/>
    </xf>
    <xf numFmtId="37" fontId="2" fillId="0" borderId="33" xfId="3" applyNumberFormat="1" applyFont="1" applyFill="1" applyBorder="1" applyAlignment="1">
      <alignment horizontal="center" vertical="top"/>
    </xf>
    <xf numFmtId="39" fontId="2" fillId="0" borderId="6" xfId="3" applyFont="1" applyFill="1" applyBorder="1" applyAlignment="1">
      <alignment horizontal="center" vertical="top" wrapText="1"/>
    </xf>
    <xf numFmtId="39" fontId="2" fillId="0" borderId="15" xfId="3" applyFont="1" applyFill="1" applyBorder="1" applyAlignment="1">
      <alignment horizontal="center" vertical="top" wrapText="1"/>
    </xf>
    <xf numFmtId="37" fontId="2" fillId="0" borderId="30" xfId="3" applyNumberFormat="1" applyFont="1" applyFill="1" applyBorder="1" applyAlignment="1">
      <alignment horizontal="center"/>
    </xf>
    <xf numFmtId="165" fontId="2" fillId="0" borderId="9" xfId="1" applyNumberFormat="1" applyFont="1" applyFill="1" applyBorder="1" applyAlignment="1">
      <alignment horizontal="center"/>
    </xf>
    <xf numFmtId="4" fontId="2" fillId="0" borderId="9" xfId="1" applyNumberFormat="1" applyFont="1" applyFill="1" applyBorder="1" applyAlignment="1">
      <alignment horizontal="center"/>
    </xf>
    <xf numFmtId="39" fontId="2" fillId="0" borderId="30" xfId="3" applyFont="1" applyFill="1" applyBorder="1"/>
    <xf numFmtId="39" fontId="2" fillId="0" borderId="9" xfId="3" applyFont="1" applyFill="1" applyBorder="1"/>
    <xf numFmtId="39" fontId="2" fillId="0" borderId="32" xfId="3" applyFont="1" applyFill="1" applyBorder="1"/>
    <xf numFmtId="39" fontId="2" fillId="0" borderId="12" xfId="3" applyFont="1" applyFill="1" applyBorder="1"/>
    <xf numFmtId="0" fontId="2" fillId="0" borderId="0" xfId="0" applyFont="1" applyFill="1" applyAlignment="1">
      <alignment wrapText="1"/>
    </xf>
    <xf numFmtId="171" fontId="2" fillId="0" borderId="0" xfId="5" applyNumberFormat="1" applyFont="1" applyFill="1"/>
    <xf numFmtId="10" fontId="2" fillId="0" borderId="0" xfId="6" applyNumberFormat="1" applyFont="1" applyFill="1"/>
    <xf numFmtId="10" fontId="2" fillId="0" borderId="0" xfId="6" applyNumberFormat="1" applyFont="1"/>
    <xf numFmtId="0" fontId="16" fillId="0" borderId="0" xfId="0" applyFont="1" applyFill="1" applyBorder="1" applyAlignment="1">
      <alignment horizontal="left" vertical="top"/>
    </xf>
    <xf numFmtId="10" fontId="16" fillId="0" borderId="0" xfId="6" applyNumberFormat="1" applyFont="1" applyFill="1" applyBorder="1" applyAlignment="1">
      <alignment horizontal="left" vertical="top"/>
    </xf>
    <xf numFmtId="0" fontId="2" fillId="0" borderId="4" xfId="0" applyFont="1" applyFill="1" applyBorder="1" applyAlignment="1">
      <alignment horizontal="center"/>
    </xf>
    <xf numFmtId="0" fontId="2" fillId="0" borderId="0" xfId="0" applyFont="1" applyFill="1" applyBorder="1" applyAlignment="1">
      <alignment horizontal="center"/>
    </xf>
    <xf numFmtId="0" fontId="2" fillId="0" borderId="5" xfId="0" applyFont="1" applyFill="1" applyBorder="1" applyAlignment="1">
      <alignment horizontal="center"/>
    </xf>
    <xf numFmtId="173" fontId="15" fillId="3" borderId="0" xfId="5" applyNumberFormat="1" applyFont="1" applyFill="1" applyBorder="1" applyAlignment="1">
      <alignment horizontal="center" vertical="top" wrapText="1"/>
    </xf>
    <xf numFmtId="39" fontId="15" fillId="3" borderId="0" xfId="5" applyNumberFormat="1" applyFont="1" applyFill="1" applyBorder="1" applyAlignment="1">
      <alignment horizontal="center" vertical="top" wrapText="1"/>
    </xf>
    <xf numFmtId="164" fontId="15" fillId="0" borderId="0" xfId="5" applyFont="1" applyFill="1" applyBorder="1" applyAlignment="1">
      <alignment horizontal="center" vertical="top" wrapText="1"/>
    </xf>
    <xf numFmtId="10" fontId="2" fillId="0" borderId="0" xfId="0" applyNumberFormat="1" applyFont="1"/>
    <xf numFmtId="0" fontId="2" fillId="0" borderId="4" xfId="0" applyFont="1" applyFill="1" applyBorder="1"/>
    <xf numFmtId="39" fontId="2" fillId="0" borderId="0" xfId="0" applyNumberFormat="1" applyFont="1" applyFill="1" applyBorder="1"/>
    <xf numFmtId="10" fontId="2" fillId="0" borderId="5" xfId="0" applyNumberFormat="1" applyFont="1" applyFill="1" applyBorder="1"/>
    <xf numFmtId="0" fontId="6" fillId="0" borderId="0" xfId="0" applyFont="1" applyFill="1" applyBorder="1"/>
    <xf numFmtId="3" fontId="2" fillId="0" borderId="0" xfId="0" applyNumberFormat="1" applyFont="1" applyFill="1" applyBorder="1"/>
    <xf numFmtId="39" fontId="2" fillId="0" borderId="0" xfId="0" applyNumberFormat="1" applyFont="1" applyFill="1"/>
    <xf numFmtId="171" fontId="2" fillId="0" borderId="0" xfId="5" applyNumberFormat="1" applyFont="1" applyFill="1" applyBorder="1"/>
    <xf numFmtId="0" fontId="2" fillId="0" borderId="0" xfId="8" applyFont="1" applyFill="1" applyBorder="1"/>
    <xf numFmtId="4" fontId="2" fillId="0" borderId="0" xfId="0" applyNumberFormat="1" applyFont="1" applyFill="1" applyBorder="1"/>
    <xf numFmtId="4" fontId="2" fillId="0" borderId="0" xfId="0" applyNumberFormat="1" applyFont="1" applyFill="1"/>
    <xf numFmtId="0" fontId="16" fillId="4" borderId="0" xfId="0" applyFont="1" applyFill="1" applyBorder="1"/>
    <xf numFmtId="0" fontId="16" fillId="5" borderId="0" xfId="0" applyFont="1" applyFill="1" applyBorder="1"/>
    <xf numFmtId="39" fontId="16" fillId="5" borderId="0" xfId="0" applyNumberFormat="1" applyFont="1" applyFill="1" applyBorder="1"/>
    <xf numFmtId="10" fontId="16" fillId="5" borderId="5" xfId="6" applyNumberFormat="1" applyFont="1" applyFill="1" applyBorder="1"/>
    <xf numFmtId="4" fontId="16" fillId="0" borderId="0" xfId="0" applyNumberFormat="1" applyFont="1" applyFill="1" applyBorder="1"/>
    <xf numFmtId="3" fontId="2" fillId="0" borderId="0" xfId="0" applyNumberFormat="1" applyFont="1" applyFill="1"/>
    <xf numFmtId="0" fontId="16" fillId="0" borderId="0" xfId="0" applyFont="1" applyFill="1" applyBorder="1"/>
    <xf numFmtId="39" fontId="16" fillId="0" borderId="0" xfId="0" applyNumberFormat="1" applyFont="1" applyFill="1" applyBorder="1"/>
    <xf numFmtId="10" fontId="16" fillId="0" borderId="5" xfId="0" applyNumberFormat="1" applyFont="1" applyFill="1" applyBorder="1"/>
    <xf numFmtId="164" fontId="2" fillId="0" borderId="0" xfId="5" applyFont="1" applyFill="1" applyBorder="1"/>
    <xf numFmtId="164" fontId="2" fillId="0" borderId="5" xfId="5" applyFont="1" applyFill="1" applyBorder="1"/>
    <xf numFmtId="0" fontId="2" fillId="0" borderId="4" xfId="0" applyFont="1" applyBorder="1"/>
    <xf numFmtId="164" fontId="16" fillId="4" borderId="0" xfId="5" applyFont="1" applyFill="1" applyBorder="1"/>
    <xf numFmtId="10" fontId="16" fillId="4" borderId="5" xfId="5" applyNumberFormat="1" applyFont="1" applyFill="1" applyBorder="1"/>
    <xf numFmtId="10" fontId="16" fillId="4" borderId="5" xfId="0" applyNumberFormat="1" applyFont="1" applyFill="1" applyBorder="1" applyAlignment="1">
      <alignment horizontal="right"/>
    </xf>
    <xf numFmtId="10" fontId="16" fillId="4" borderId="5" xfId="0" applyNumberFormat="1" applyFont="1" applyFill="1" applyBorder="1"/>
    <xf numFmtId="0" fontId="15" fillId="3" borderId="0" xfId="0" applyFont="1" applyFill="1" applyBorder="1"/>
    <xf numFmtId="39" fontId="15" fillId="3" borderId="0" xfId="0" applyNumberFormat="1" applyFont="1" applyFill="1" applyBorder="1"/>
    <xf numFmtId="10" fontId="15" fillId="3" borderId="5" xfId="6" applyNumberFormat="1" applyFont="1" applyFill="1" applyBorder="1"/>
    <xf numFmtId="0" fontId="15" fillId="0" borderId="0" xfId="0" applyFont="1" applyFill="1" applyBorder="1"/>
    <xf numFmtId="4" fontId="2" fillId="0" borderId="0" xfId="0" applyNumberFormat="1" applyFont="1"/>
    <xf numFmtId="39" fontId="15" fillId="0" borderId="0" xfId="0" applyNumberFormat="1" applyFont="1" applyFill="1" applyBorder="1"/>
    <xf numFmtId="10" fontId="15" fillId="0" borderId="5" xfId="6" applyNumberFormat="1" applyFont="1" applyFill="1" applyBorder="1"/>
    <xf numFmtId="174" fontId="2" fillId="0" borderId="0" xfId="0" applyNumberFormat="1" applyFont="1" applyFill="1"/>
    <xf numFmtId="0" fontId="19" fillId="0" borderId="0" xfId="8" applyFont="1" applyFill="1" applyBorder="1"/>
    <xf numFmtId="0" fontId="2" fillId="0" borderId="27" xfId="8" applyFont="1" applyFill="1" applyBorder="1"/>
    <xf numFmtId="0" fontId="2" fillId="0" borderId="0" xfId="4" applyFont="1" applyFill="1" applyBorder="1"/>
    <xf numFmtId="170" fontId="21" fillId="0" borderId="0" xfId="9" applyNumberFormat="1" applyFont="1" applyFill="1" applyBorder="1"/>
    <xf numFmtId="0" fontId="2" fillId="0" borderId="0" xfId="4" applyFont="1" applyFill="1" applyBorder="1" applyAlignment="1"/>
    <xf numFmtId="165" fontId="2" fillId="0" borderId="0" xfId="5" applyNumberFormat="1" applyFont="1" applyFill="1" applyBorder="1" applyAlignment="1">
      <alignment horizontal="right" vertical="top"/>
    </xf>
    <xf numFmtId="0" fontId="2" fillId="0" borderId="0" xfId="4" applyFont="1" applyFill="1" applyBorder="1" applyAlignment="1">
      <alignment wrapText="1"/>
    </xf>
    <xf numFmtId="0" fontId="6" fillId="0" borderId="0" xfId="4" applyFont="1" applyFill="1" applyBorder="1" applyAlignment="1">
      <alignment horizontal="left" vertical="top" indent="3"/>
    </xf>
    <xf numFmtId="0" fontId="6" fillId="0" borderId="0" xfId="8" applyFont="1" applyFill="1" applyBorder="1" applyAlignment="1">
      <alignment horizontal="right" vertical="top"/>
    </xf>
    <xf numFmtId="0" fontId="6" fillId="0" borderId="27" xfId="8" applyFont="1" applyFill="1" applyBorder="1" applyAlignment="1">
      <alignment horizontal="right" vertical="top"/>
    </xf>
    <xf numFmtId="39" fontId="2" fillId="0" borderId="0" xfId="3" applyFont="1" applyFill="1" applyBorder="1" applyAlignment="1">
      <alignment horizontal="left" vertical="top" indent="4"/>
    </xf>
    <xf numFmtId="165" fontId="2" fillId="0" borderId="27" xfId="5" applyNumberFormat="1" applyFont="1" applyFill="1" applyBorder="1" applyAlignment="1">
      <alignment horizontal="right" vertical="top"/>
    </xf>
    <xf numFmtId="4" fontId="2" fillId="0" borderId="0" xfId="4" applyNumberFormat="1" applyFont="1" applyFill="1" applyBorder="1"/>
    <xf numFmtId="0" fontId="6" fillId="0" borderId="0" xfId="8" applyFont="1" applyFill="1" applyBorder="1"/>
    <xf numFmtId="0" fontId="2" fillId="0" borderId="5" xfId="0" applyFont="1" applyFill="1" applyBorder="1"/>
    <xf numFmtId="171" fontId="2" fillId="0" borderId="0" xfId="5" applyNumberFormat="1" applyFont="1"/>
    <xf numFmtId="0" fontId="16" fillId="0" borderId="0" xfId="0" applyFont="1" applyBorder="1" applyAlignment="1">
      <alignment horizontal="left" vertical="top"/>
    </xf>
    <xf numFmtId="10" fontId="16" fillId="0" borderId="0" xfId="6" applyNumberFormat="1" applyFont="1" applyBorder="1" applyAlignment="1">
      <alignment horizontal="left" vertical="top"/>
    </xf>
    <xf numFmtId="39" fontId="2" fillId="0" borderId="0" xfId="0" applyNumberFormat="1" applyFont="1" applyBorder="1"/>
    <xf numFmtId="10" fontId="2" fillId="0" borderId="5" xfId="0" applyNumberFormat="1" applyFont="1" applyBorder="1"/>
    <xf numFmtId="39" fontId="16" fillId="4" borderId="0" xfId="0" applyNumberFormat="1" applyFont="1" applyFill="1" applyBorder="1"/>
    <xf numFmtId="164" fontId="2" fillId="0" borderId="0" xfId="5" applyFont="1" applyBorder="1"/>
    <xf numFmtId="171" fontId="16" fillId="4" borderId="0" xfId="5" applyNumberFormat="1" applyFont="1" applyFill="1" applyBorder="1"/>
    <xf numFmtId="4" fontId="15" fillId="3" borderId="5" xfId="6" applyNumberFormat="1" applyFont="1" applyFill="1" applyBorder="1"/>
    <xf numFmtId="4" fontId="15" fillId="0" borderId="0" xfId="6" applyNumberFormat="1" applyFont="1" applyFill="1" applyBorder="1"/>
    <xf numFmtId="10" fontId="15" fillId="0" borderId="0" xfId="6" applyNumberFormat="1" applyFont="1" applyFill="1" applyBorder="1"/>
    <xf numFmtId="174" fontId="2" fillId="0" borderId="0" xfId="0" applyNumberFormat="1" applyFont="1" applyFill="1" applyBorder="1"/>
    <xf numFmtId="0" fontId="2" fillId="0" borderId="27" xfId="8" applyFont="1" applyBorder="1"/>
    <xf numFmtId="170" fontId="10" fillId="0" borderId="0" xfId="8" applyNumberFormat="1" applyFont="1" applyBorder="1"/>
    <xf numFmtId="4" fontId="2" fillId="0" borderId="0" xfId="8" applyNumberFormat="1" applyFont="1" applyFill="1" applyBorder="1"/>
    <xf numFmtId="171" fontId="2" fillId="0" borderId="0" xfId="5" applyNumberFormat="1" applyFont="1" applyFill="1" applyBorder="1" applyAlignment="1">
      <alignment vertical="top"/>
    </xf>
    <xf numFmtId="10" fontId="2" fillId="0" borderId="0" xfId="6" applyNumberFormat="1" applyFont="1" applyFill="1" applyBorder="1"/>
    <xf numFmtId="10" fontId="2" fillId="0" borderId="0" xfId="6" applyNumberFormat="1" applyFont="1" applyBorder="1"/>
    <xf numFmtId="14" fontId="22" fillId="0" borderId="0" xfId="0" applyNumberFormat="1" applyFont="1" applyFill="1" applyBorder="1" applyAlignment="1"/>
    <xf numFmtId="14" fontId="22" fillId="0" borderId="0" xfId="0" applyNumberFormat="1" applyFont="1" applyFill="1" applyBorder="1" applyAlignment="1">
      <alignment horizontal="center"/>
    </xf>
    <xf numFmtId="171" fontId="22" fillId="0" borderId="0" xfId="5" applyNumberFormat="1" applyFont="1" applyFill="1" applyBorder="1" applyAlignment="1">
      <alignment horizontal="center"/>
    </xf>
    <xf numFmtId="0" fontId="23" fillId="0" borderId="0" xfId="0" applyFont="1" applyFill="1" applyBorder="1" applyAlignment="1">
      <alignment horizontal="right"/>
    </xf>
    <xf numFmtId="10" fontId="2" fillId="0" borderId="5" xfId="6" applyNumberFormat="1" applyFont="1" applyFill="1" applyBorder="1" applyAlignment="1">
      <alignment horizontal="right"/>
    </xf>
    <xf numFmtId="10" fontId="2" fillId="0" borderId="0" xfId="0" applyNumberFormat="1" applyFont="1" applyBorder="1"/>
    <xf numFmtId="0" fontId="0" fillId="0" borderId="0" xfId="0" applyFont="1"/>
    <xf numFmtId="10" fontId="2" fillId="0" borderId="5" xfId="0" applyNumberFormat="1" applyFont="1" applyFill="1" applyBorder="1" applyAlignment="1">
      <alignment vertical="top"/>
    </xf>
    <xf numFmtId="10" fontId="16" fillId="4" borderId="5" xfId="6" applyNumberFormat="1" applyFont="1" applyFill="1" applyBorder="1"/>
    <xf numFmtId="4" fontId="2" fillId="0" borderId="0" xfId="0" applyNumberFormat="1" applyFont="1" applyBorder="1"/>
    <xf numFmtId="171" fontId="2" fillId="0" borderId="0" xfId="0" applyNumberFormat="1" applyFont="1" applyBorder="1"/>
    <xf numFmtId="9" fontId="16" fillId="0" borderId="5" xfId="6" applyFont="1" applyFill="1" applyBorder="1"/>
    <xf numFmtId="39" fontId="2" fillId="5" borderId="0" xfId="0" applyNumberFormat="1" applyFont="1" applyFill="1" applyBorder="1"/>
    <xf numFmtId="4" fontId="6" fillId="0" borderId="0" xfId="4" applyNumberFormat="1" applyFont="1" applyFill="1" applyBorder="1"/>
    <xf numFmtId="171" fontId="6" fillId="0" borderId="0" xfId="5" applyNumberFormat="1" applyFont="1" applyFill="1" applyBorder="1"/>
    <xf numFmtId="165" fontId="2" fillId="0" borderId="0" xfId="10" applyNumberFormat="1" applyFont="1" applyFill="1" applyBorder="1" applyAlignment="1">
      <alignment horizontal="right" vertical="top"/>
    </xf>
    <xf numFmtId="165" fontId="2" fillId="0" borderId="0" xfId="10" applyNumberFormat="1" applyFont="1" applyFill="1" applyBorder="1"/>
    <xf numFmtId="0" fontId="2" fillId="0" borderId="0" xfId="8" applyFont="1" applyFill="1" applyBorder="1" applyAlignment="1">
      <alignment wrapText="1"/>
    </xf>
    <xf numFmtId="4" fontId="2" fillId="0" borderId="0" xfId="5" applyNumberFormat="1" applyFont="1" applyFill="1" applyBorder="1"/>
    <xf numFmtId="10" fontId="2" fillId="0" borderId="0" xfId="6" applyNumberFormat="1" applyFont="1" applyFill="1" applyBorder="1" applyAlignment="1">
      <alignment vertical="top"/>
    </xf>
    <xf numFmtId="0" fontId="2" fillId="0" borderId="0" xfId="0" applyFont="1" applyBorder="1" applyAlignment="1">
      <alignment vertical="top"/>
    </xf>
    <xf numFmtId="10" fontId="2" fillId="0" borderId="0" xfId="6" applyNumberFormat="1" applyFont="1" applyBorder="1" applyAlignment="1">
      <alignment vertical="top"/>
    </xf>
    <xf numFmtId="0" fontId="2" fillId="0" borderId="4" xfId="0" applyFont="1" applyFill="1" applyBorder="1" applyAlignment="1">
      <alignment horizontal="center" vertical="top"/>
    </xf>
    <xf numFmtId="0" fontId="2" fillId="0" borderId="0" xfId="0" applyFont="1" applyFill="1" applyBorder="1" applyAlignment="1">
      <alignment horizontal="center" vertical="top"/>
    </xf>
    <xf numFmtId="0" fontId="2" fillId="0" borderId="5" xfId="0" applyFont="1" applyFill="1" applyBorder="1" applyAlignment="1">
      <alignment horizontal="center" vertical="top"/>
    </xf>
    <xf numFmtId="10" fontId="2" fillId="0" borderId="0" xfId="0" applyNumberFormat="1" applyFont="1" applyBorder="1" applyAlignment="1">
      <alignment vertical="top"/>
    </xf>
    <xf numFmtId="10" fontId="2" fillId="0" borderId="0" xfId="0" applyNumberFormat="1" applyFont="1" applyFill="1" applyBorder="1" applyAlignment="1">
      <alignment vertical="top"/>
    </xf>
    <xf numFmtId="0" fontId="15" fillId="0" borderId="4" xfId="0" applyFont="1" applyFill="1" applyBorder="1" applyAlignment="1">
      <alignment horizontal="center" vertical="top" wrapText="1"/>
    </xf>
    <xf numFmtId="173" fontId="15" fillId="0" borderId="0" xfId="5" applyNumberFormat="1" applyFont="1" applyFill="1" applyBorder="1" applyAlignment="1">
      <alignment horizontal="center" vertical="top" wrapText="1"/>
    </xf>
    <xf numFmtId="39" fontId="17" fillId="0" borderId="0" xfId="5" applyNumberFormat="1" applyFont="1" applyFill="1" applyBorder="1" applyAlignment="1">
      <alignment horizontal="center" vertical="top" wrapText="1"/>
    </xf>
    <xf numFmtId="10" fontId="15" fillId="0" borderId="5" xfId="6" applyNumberFormat="1" applyFont="1" applyFill="1" applyBorder="1" applyAlignment="1">
      <alignment horizontal="center" vertical="top" wrapText="1"/>
    </xf>
    <xf numFmtId="0" fontId="2" fillId="0" borderId="4" xfId="0" applyFont="1" applyFill="1" applyBorder="1" applyAlignment="1">
      <alignment vertical="top"/>
    </xf>
    <xf numFmtId="39" fontId="2" fillId="0" borderId="0" xfId="0" applyNumberFormat="1" applyFont="1" applyFill="1" applyBorder="1" applyAlignment="1">
      <alignment vertical="top"/>
    </xf>
    <xf numFmtId="3" fontId="2" fillId="0" borderId="0" xfId="0" applyNumberFormat="1" applyFont="1" applyFill="1" applyBorder="1" applyAlignment="1">
      <alignment vertical="top"/>
    </xf>
    <xf numFmtId="0" fontId="16" fillId="0" borderId="0" xfId="0" applyFont="1" applyFill="1" applyBorder="1" applyAlignment="1">
      <alignment vertical="top"/>
    </xf>
    <xf numFmtId="4" fontId="2" fillId="0" borderId="0" xfId="0" applyNumberFormat="1" applyFont="1" applyFill="1" applyBorder="1" applyAlignment="1">
      <alignment vertical="top"/>
    </xf>
    <xf numFmtId="39" fontId="16" fillId="0" borderId="0" xfId="0" applyNumberFormat="1" applyFont="1" applyFill="1" applyBorder="1" applyAlignment="1">
      <alignment vertical="top"/>
    </xf>
    <xf numFmtId="10" fontId="16" fillId="0" borderId="5" xfId="0" applyNumberFormat="1" applyFont="1" applyFill="1" applyBorder="1" applyAlignment="1">
      <alignment vertical="top"/>
    </xf>
    <xf numFmtId="0" fontId="2" fillId="0" borderId="4" xfId="0" applyFont="1" applyBorder="1" applyAlignment="1">
      <alignment vertical="top"/>
    </xf>
    <xf numFmtId="0" fontId="16" fillId="4" borderId="0" xfId="0" applyFont="1" applyFill="1" applyBorder="1" applyAlignment="1">
      <alignment vertical="top"/>
    </xf>
    <xf numFmtId="164" fontId="16" fillId="4" borderId="0" xfId="5" applyFont="1" applyFill="1" applyBorder="1" applyAlignment="1">
      <alignment vertical="top"/>
    </xf>
    <xf numFmtId="10" fontId="16" fillId="4" borderId="5" xfId="6" applyNumberFormat="1" applyFont="1" applyFill="1" applyBorder="1" applyAlignment="1">
      <alignment vertical="top"/>
    </xf>
    <xf numFmtId="10" fontId="16" fillId="4" borderId="5" xfId="5" applyNumberFormat="1" applyFont="1" applyFill="1" applyBorder="1" applyAlignment="1">
      <alignment vertical="top"/>
    </xf>
    <xf numFmtId="39" fontId="16" fillId="4" borderId="0" xfId="0" applyNumberFormat="1" applyFont="1" applyFill="1" applyBorder="1" applyAlignment="1">
      <alignment vertical="top"/>
    </xf>
    <xf numFmtId="0" fontId="15" fillId="3" borderId="0" xfId="0" applyFont="1" applyFill="1" applyBorder="1" applyAlignment="1">
      <alignment vertical="top"/>
    </xf>
    <xf numFmtId="39" fontId="15" fillId="3" borderId="0" xfId="0" applyNumberFormat="1" applyFont="1" applyFill="1" applyBorder="1" applyAlignment="1">
      <alignment vertical="top"/>
    </xf>
    <xf numFmtId="10" fontId="15" fillId="3" borderId="5" xfId="6" applyNumberFormat="1" applyFont="1" applyFill="1" applyBorder="1" applyAlignment="1">
      <alignment vertical="top"/>
    </xf>
    <xf numFmtId="0" fontId="15" fillId="0" borderId="0" xfId="0" applyFont="1" applyFill="1" applyBorder="1" applyAlignment="1">
      <alignment vertical="top"/>
    </xf>
    <xf numFmtId="39" fontId="15" fillId="0" borderId="0" xfId="0" applyNumberFormat="1" applyFont="1" applyFill="1" applyBorder="1" applyAlignment="1">
      <alignment vertical="top"/>
    </xf>
    <xf numFmtId="10" fontId="15" fillId="0" borderId="5" xfId="6" applyNumberFormat="1" applyFont="1" applyFill="1" applyBorder="1" applyAlignment="1">
      <alignment vertical="top"/>
    </xf>
    <xf numFmtId="174" fontId="2" fillId="0" borderId="0" xfId="0" applyNumberFormat="1" applyFont="1" applyFill="1" applyBorder="1" applyAlignment="1">
      <alignment vertical="top"/>
    </xf>
    <xf numFmtId="0" fontId="2" fillId="0" borderId="5" xfId="0" applyFont="1" applyFill="1" applyBorder="1" applyAlignment="1">
      <alignment vertical="top"/>
    </xf>
    <xf numFmtId="171" fontId="2" fillId="0" borderId="0" xfId="5" applyNumberFormat="1" applyFont="1" applyBorder="1" applyAlignment="1">
      <alignment vertical="top"/>
    </xf>
    <xf numFmtId="39" fontId="2" fillId="0" borderId="0" xfId="0" applyNumberFormat="1" applyFont="1" applyBorder="1" applyAlignment="1">
      <alignment vertical="top"/>
    </xf>
    <xf numFmtId="10" fontId="2" fillId="0" borderId="5" xfId="0" applyNumberFormat="1" applyFont="1" applyBorder="1" applyAlignment="1">
      <alignment vertical="top"/>
    </xf>
    <xf numFmtId="10" fontId="16" fillId="4" borderId="5" xfId="0" applyNumberFormat="1" applyFont="1" applyFill="1" applyBorder="1" applyAlignment="1">
      <alignment vertical="top"/>
    </xf>
    <xf numFmtId="0" fontId="6" fillId="0" borderId="0" xfId="0" applyFont="1" applyFill="1" applyBorder="1" applyAlignment="1">
      <alignment vertical="top"/>
    </xf>
    <xf numFmtId="171" fontId="16" fillId="4" borderId="0" xfId="5" applyNumberFormat="1" applyFont="1" applyFill="1" applyBorder="1" applyAlignment="1">
      <alignment vertical="top"/>
    </xf>
    <xf numFmtId="171" fontId="24" fillId="0" borderId="0" xfId="5" applyNumberFormat="1" applyFont="1"/>
    <xf numFmtId="4" fontId="2" fillId="0" borderId="0" xfId="0" applyNumberFormat="1" applyFont="1" applyBorder="1" applyAlignment="1">
      <alignment vertical="top"/>
    </xf>
    <xf numFmtId="0" fontId="2" fillId="0" borderId="5" xfId="0" applyFont="1" applyBorder="1" applyAlignment="1">
      <alignment vertical="top"/>
    </xf>
    <xf numFmtId="164" fontId="16" fillId="0" borderId="0" xfId="5" applyFont="1" applyFill="1" applyBorder="1"/>
    <xf numFmtId="10" fontId="16" fillId="0" borderId="5" xfId="5" applyNumberFormat="1" applyFont="1" applyFill="1" applyBorder="1"/>
    <xf numFmtId="10" fontId="2" fillId="0" borderId="5" xfId="0" applyNumberFormat="1" applyFont="1" applyFill="1" applyBorder="1" applyAlignment="1">
      <alignment horizontal="right"/>
    </xf>
    <xf numFmtId="171" fontId="2" fillId="0" borderId="0" xfId="10" applyNumberFormat="1" applyFont="1" applyFill="1" applyBorder="1"/>
    <xf numFmtId="165" fontId="2" fillId="0" borderId="0" xfId="10" applyNumberFormat="1" applyFont="1" applyFill="1" applyBorder="1" applyAlignment="1">
      <alignment horizontal="center" vertical="top"/>
    </xf>
    <xf numFmtId="4" fontId="2" fillId="0" borderId="0" xfId="10" applyNumberFormat="1" applyFont="1" applyFill="1" applyBorder="1" applyAlignment="1">
      <alignment horizontal="right" vertical="top"/>
    </xf>
    <xf numFmtId="0" fontId="6" fillId="0" borderId="0" xfId="4" applyFont="1" applyFill="1" applyBorder="1" applyAlignment="1">
      <alignment horizontal="left" vertical="top"/>
    </xf>
    <xf numFmtId="0" fontId="6" fillId="0" borderId="0" xfId="8" applyFont="1" applyFill="1" applyBorder="1" applyAlignment="1">
      <alignment horizontal="center" vertical="top"/>
    </xf>
    <xf numFmtId="171" fontId="2" fillId="0" borderId="0" xfId="10" applyNumberFormat="1" applyFont="1" applyFill="1" applyBorder="1" applyAlignment="1">
      <alignment vertical="top"/>
    </xf>
    <xf numFmtId="166" fontId="2" fillId="0" borderId="0" xfId="10" applyNumberFormat="1" applyFont="1" applyFill="1" applyBorder="1" applyAlignment="1">
      <alignment horizontal="right" vertical="top"/>
    </xf>
    <xf numFmtId="166" fontId="2" fillId="0" borderId="27" xfId="10" applyNumberFormat="1" applyFont="1" applyFill="1" applyBorder="1" applyAlignment="1">
      <alignment horizontal="right" vertical="top"/>
    </xf>
    <xf numFmtId="0" fontId="2" fillId="0" borderId="0" xfId="4" applyFont="1" applyFill="1" applyBorder="1" applyAlignment="1">
      <alignment horizontal="left" vertical="top" wrapText="1" indent="4"/>
    </xf>
    <xf numFmtId="0" fontId="2" fillId="0" borderId="27" xfId="4" applyFont="1" applyFill="1" applyBorder="1" applyAlignment="1">
      <alignment horizontal="left" vertical="top" wrapText="1" indent="4"/>
    </xf>
    <xf numFmtId="4" fontId="0" fillId="0" borderId="0" xfId="0" applyNumberFormat="1"/>
    <xf numFmtId="171" fontId="0" fillId="0" borderId="0" xfId="0" applyNumberFormat="1"/>
    <xf numFmtId="0" fontId="0" fillId="0" borderId="0" xfId="0" applyFill="1"/>
    <xf numFmtId="174" fontId="0" fillId="0" borderId="0" xfId="0" applyNumberFormat="1" applyFill="1"/>
    <xf numFmtId="39" fontId="2" fillId="0" borderId="9" xfId="3" applyFont="1" applyFill="1" applyBorder="1" applyAlignment="1">
      <alignment horizontal="center" vertical="top" wrapText="1"/>
    </xf>
    <xf numFmtId="39" fontId="2" fillId="0" borderId="10" xfId="3" applyFont="1" applyFill="1" applyBorder="1" applyAlignment="1">
      <alignment horizontal="center" vertical="top" wrapText="1"/>
    </xf>
    <xf numFmtId="39" fontId="2" fillId="0" borderId="11" xfId="3" applyFont="1" applyFill="1" applyBorder="1" applyAlignment="1">
      <alignment horizontal="center" vertical="top" wrapText="1"/>
    </xf>
    <xf numFmtId="0" fontId="2" fillId="0" borderId="1" xfId="0" applyFont="1" applyFill="1" applyBorder="1" applyAlignment="1"/>
    <xf numFmtId="0" fontId="2" fillId="0" borderId="2" xfId="0" applyFont="1" applyFill="1" applyBorder="1" applyAlignment="1"/>
    <xf numFmtId="0" fontId="2" fillId="0" borderId="3" xfId="0" applyFont="1" applyFill="1" applyBorder="1" applyAlignment="1"/>
    <xf numFmtId="0" fontId="2" fillId="0" borderId="4" xfId="0" applyFont="1" applyFill="1" applyBorder="1" applyAlignment="1"/>
    <xf numFmtId="0" fontId="2" fillId="0" borderId="0" xfId="0" applyFont="1" applyFill="1" applyBorder="1" applyAlignment="1"/>
    <xf numFmtId="0" fontId="2" fillId="0" borderId="5" xfId="0" applyFont="1" applyFill="1" applyBorder="1" applyAlignment="1"/>
    <xf numFmtId="0" fontId="2" fillId="0" borderId="6" xfId="0" applyFont="1" applyFill="1" applyBorder="1" applyAlignment="1"/>
    <xf numFmtId="0" fontId="2" fillId="0" borderId="7" xfId="0" applyFont="1" applyFill="1" applyBorder="1" applyAlignment="1"/>
    <xf numFmtId="0" fontId="2" fillId="0" borderId="8" xfId="0" applyFont="1" applyFill="1" applyBorder="1" applyAlignment="1"/>
    <xf numFmtId="0" fontId="3" fillId="0" borderId="9" xfId="0" applyFont="1" applyFill="1" applyBorder="1" applyAlignment="1">
      <alignment horizontal="center" vertical="top"/>
    </xf>
    <xf numFmtId="0" fontId="3" fillId="0" borderId="10" xfId="0" applyFont="1" applyFill="1" applyBorder="1" applyAlignment="1">
      <alignment horizontal="center" vertical="top"/>
    </xf>
    <xf numFmtId="0" fontId="3" fillId="0" borderId="11" xfId="0" applyFont="1" applyFill="1" applyBorder="1" applyAlignment="1">
      <alignment horizontal="center" vertical="top"/>
    </xf>
    <xf numFmtId="39" fontId="6" fillId="0" borderId="9" xfId="3" applyFont="1" applyFill="1" applyBorder="1" applyAlignment="1">
      <alignment horizontal="center" vertical="top"/>
    </xf>
    <xf numFmtId="39" fontId="6" fillId="0" borderId="10" xfId="3" applyFont="1" applyFill="1" applyBorder="1" applyAlignment="1">
      <alignment horizontal="center" vertical="top"/>
    </xf>
    <xf numFmtId="39" fontId="6" fillId="0" borderId="11" xfId="3" applyFont="1" applyFill="1" applyBorder="1" applyAlignment="1">
      <alignment horizontal="center" vertical="top"/>
    </xf>
    <xf numFmtId="39" fontId="6" fillId="0" borderId="1" xfId="3" applyFont="1" applyFill="1" applyBorder="1" applyAlignment="1">
      <alignment horizontal="center" vertical="top" wrapText="1"/>
    </xf>
    <xf numFmtId="39" fontId="6" fillId="0" borderId="2" xfId="3" applyFont="1" applyFill="1" applyBorder="1" applyAlignment="1">
      <alignment horizontal="center" vertical="top" wrapText="1"/>
    </xf>
    <xf numFmtId="39" fontId="6" fillId="0" borderId="3" xfId="3" applyFont="1" applyFill="1" applyBorder="1" applyAlignment="1">
      <alignment horizontal="center" vertical="top" wrapText="1"/>
    </xf>
    <xf numFmtId="39" fontId="6" fillId="0" borderId="6" xfId="3" applyFont="1" applyFill="1" applyBorder="1" applyAlignment="1">
      <alignment horizontal="center" vertical="top" wrapText="1"/>
    </xf>
    <xf numFmtId="39" fontId="6" fillId="0" borderId="7" xfId="3" applyFont="1" applyFill="1" applyBorder="1" applyAlignment="1">
      <alignment horizontal="center" vertical="top" wrapText="1"/>
    </xf>
    <xf numFmtId="39" fontId="6" fillId="0" borderId="8" xfId="3" applyFont="1" applyFill="1" applyBorder="1" applyAlignment="1">
      <alignment horizontal="center" vertical="top" wrapText="1"/>
    </xf>
    <xf numFmtId="39" fontId="6" fillId="0" borderId="1" xfId="3" applyFont="1" applyFill="1" applyBorder="1" applyAlignment="1">
      <alignment horizontal="center" vertical="top"/>
    </xf>
    <xf numFmtId="0" fontId="3" fillId="0" borderId="3" xfId="0" applyFont="1" applyBorder="1" applyAlignment="1">
      <alignment vertical="top"/>
    </xf>
    <xf numFmtId="0" fontId="3" fillId="0" borderId="4" xfId="0" applyFont="1" applyBorder="1" applyAlignment="1">
      <alignment vertical="top"/>
    </xf>
    <xf numFmtId="0" fontId="3" fillId="0" borderId="5" xfId="0" applyFont="1" applyBorder="1" applyAlignment="1">
      <alignment vertical="top"/>
    </xf>
    <xf numFmtId="39" fontId="2" fillId="0" borderId="9" xfId="3" applyFont="1" applyFill="1" applyBorder="1" applyAlignment="1">
      <alignment horizontal="left" vertical="top"/>
    </xf>
    <xf numFmtId="39" fontId="2" fillId="0" borderId="10" xfId="3" applyFont="1" applyFill="1" applyBorder="1" applyAlignment="1">
      <alignment horizontal="left" vertical="top"/>
    </xf>
    <xf numFmtId="39" fontId="2" fillId="0" borderId="11" xfId="3" applyFont="1" applyFill="1" applyBorder="1" applyAlignment="1">
      <alignment horizontal="left" vertical="top"/>
    </xf>
    <xf numFmtId="39" fontId="6" fillId="0" borderId="9" xfId="3" applyFont="1" applyFill="1" applyBorder="1" applyAlignment="1">
      <alignment horizontal="justify" vertical="justify" wrapText="1"/>
    </xf>
    <xf numFmtId="39" fontId="6" fillId="0" borderId="10" xfId="3" applyFont="1" applyFill="1" applyBorder="1" applyAlignment="1">
      <alignment horizontal="justify" vertical="justify" wrapText="1"/>
    </xf>
    <xf numFmtId="39" fontId="6" fillId="0" borderId="11" xfId="3" applyFont="1" applyFill="1" applyBorder="1" applyAlignment="1">
      <alignment horizontal="justify" vertical="justify" wrapText="1"/>
    </xf>
    <xf numFmtId="0" fontId="2" fillId="0" borderId="0" xfId="4" applyFont="1" applyFill="1" applyAlignment="1">
      <alignment horizontal="left" vertical="top" wrapText="1"/>
    </xf>
    <xf numFmtId="39" fontId="6" fillId="0" borderId="0" xfId="3" applyFont="1" applyFill="1" applyAlignment="1">
      <alignment horizontal="center" vertical="top"/>
    </xf>
    <xf numFmtId="39" fontId="2" fillId="0" borderId="0" xfId="3" applyFont="1" applyFill="1" applyAlignment="1">
      <alignment horizontal="justify" vertical="top" wrapText="1"/>
    </xf>
    <xf numFmtId="39" fontId="2" fillId="0" borderId="0" xfId="3" applyFont="1" applyFill="1" applyAlignment="1">
      <alignment horizontal="left" vertical="top" wrapText="1"/>
    </xf>
    <xf numFmtId="1" fontId="6" fillId="0" borderId="13" xfId="4" applyNumberFormat="1" applyFont="1" applyBorder="1" applyAlignment="1">
      <alignment horizontal="center" vertical="top"/>
    </xf>
    <xf numFmtId="0" fontId="6" fillId="0" borderId="13" xfId="4" applyFont="1" applyFill="1" applyBorder="1" applyAlignment="1">
      <alignment horizontal="center" vertical="top"/>
    </xf>
    <xf numFmtId="0" fontId="2" fillId="0" borderId="13" xfId="7" applyFont="1" applyFill="1" applyBorder="1" applyAlignment="1">
      <alignment horizontal="center" vertical="top"/>
    </xf>
    <xf numFmtId="39" fontId="2" fillId="0" borderId="0" xfId="3" applyFont="1" applyFill="1" applyAlignment="1">
      <alignment horizontal="justify" vertical="justify" wrapText="1"/>
    </xf>
    <xf numFmtId="39" fontId="2" fillId="0" borderId="0" xfId="3" applyFont="1" applyFill="1" applyAlignment="1">
      <alignment horizontal="left"/>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7" xfId="0" applyFont="1" applyFill="1" applyBorder="1" applyAlignment="1">
      <alignment horizontal="center"/>
    </xf>
    <xf numFmtId="0" fontId="3" fillId="0" borderId="9" xfId="0" applyFont="1" applyFill="1" applyBorder="1" applyAlignment="1">
      <alignment horizontal="center"/>
    </xf>
    <xf numFmtId="0" fontId="3" fillId="0" borderId="10" xfId="0" applyFont="1" applyFill="1" applyBorder="1" applyAlignment="1">
      <alignment horizontal="center"/>
    </xf>
    <xf numFmtId="0" fontId="3" fillId="0" borderId="11" xfId="0" applyFont="1" applyFill="1" applyBorder="1" applyAlignment="1">
      <alignment horizontal="center"/>
    </xf>
    <xf numFmtId="39" fontId="6" fillId="0" borderId="10" xfId="3" applyFont="1" applyFill="1" applyBorder="1" applyAlignment="1">
      <alignment horizontal="center"/>
    </xf>
    <xf numFmtId="39" fontId="6" fillId="0" borderId="20" xfId="3" applyFont="1" applyFill="1" applyBorder="1" applyAlignment="1">
      <alignment horizontal="center" wrapText="1"/>
    </xf>
    <xf numFmtId="39" fontId="6" fillId="0" borderId="0" xfId="3" applyFont="1" applyFill="1" applyBorder="1" applyAlignment="1">
      <alignment horizontal="center" wrapText="1"/>
    </xf>
    <xf numFmtId="0" fontId="3" fillId="0" borderId="3" xfId="0" applyFont="1" applyBorder="1"/>
    <xf numFmtId="0" fontId="3" fillId="0" borderId="6" xfId="0" applyFont="1" applyBorder="1"/>
    <xf numFmtId="0" fontId="3" fillId="0" borderId="8" xfId="0" applyFont="1" applyBorder="1"/>
    <xf numFmtId="39" fontId="2" fillId="0" borderId="7" xfId="3" applyFont="1" applyFill="1" applyBorder="1" applyAlignment="1">
      <alignment horizontal="center" vertical="top" wrapText="1"/>
    </xf>
    <xf numFmtId="39" fontId="2" fillId="0" borderId="8" xfId="3" applyFont="1" applyFill="1" applyBorder="1" applyAlignment="1">
      <alignment horizontal="center" vertical="top" wrapText="1"/>
    </xf>
    <xf numFmtId="39" fontId="2" fillId="0" borderId="10" xfId="3" applyFont="1" applyFill="1" applyBorder="1" applyAlignment="1">
      <alignment horizontal="left"/>
    </xf>
    <xf numFmtId="39" fontId="2" fillId="0" borderId="7" xfId="3" applyFont="1" applyFill="1" applyBorder="1" applyAlignment="1">
      <alignment horizontal="left" vertical="top"/>
    </xf>
    <xf numFmtId="0" fontId="6" fillId="0" borderId="13" xfId="0" applyFont="1" applyFill="1" applyBorder="1" applyAlignment="1">
      <alignment horizontal="center"/>
    </xf>
    <xf numFmtId="39" fontId="6" fillId="0" borderId="0" xfId="3" applyFont="1" applyFill="1" applyAlignment="1">
      <alignment horizontal="center"/>
    </xf>
    <xf numFmtId="0" fontId="2" fillId="0" borderId="0" xfId="0" applyFont="1" applyFill="1" applyAlignment="1">
      <alignment horizontal="left" wrapText="1"/>
    </xf>
    <xf numFmtId="0" fontId="2" fillId="0" borderId="0" xfId="0" applyFont="1" applyFill="1" applyAlignment="1">
      <alignment wrapText="1"/>
    </xf>
    <xf numFmtId="1" fontId="6" fillId="0" borderId="13" xfId="0" applyNumberFormat="1" applyFont="1" applyBorder="1" applyAlignment="1">
      <alignment horizontal="center"/>
    </xf>
    <xf numFmtId="0" fontId="2" fillId="0" borderId="13" xfId="7" applyFont="1" applyFill="1" applyBorder="1" applyAlignment="1">
      <alignment horizontal="center"/>
    </xf>
    <xf numFmtId="39" fontId="2" fillId="0" borderId="9" xfId="3" applyFont="1" applyFill="1" applyBorder="1" applyAlignment="1">
      <alignment horizontal="left"/>
    </xf>
    <xf numFmtId="39" fontId="2" fillId="0" borderId="11" xfId="3" applyFont="1" applyFill="1" applyBorder="1" applyAlignment="1">
      <alignment horizontal="left"/>
    </xf>
    <xf numFmtId="0" fontId="2" fillId="0" borderId="22" xfId="0" applyFont="1" applyFill="1" applyBorder="1" applyAlignment="1">
      <alignment horizontal="center"/>
    </xf>
    <xf numFmtId="0" fontId="2" fillId="0" borderId="23" xfId="0" applyFont="1" applyFill="1" applyBorder="1" applyAlignment="1">
      <alignment horizontal="center"/>
    </xf>
    <xf numFmtId="0" fontId="2" fillId="0" borderId="24" xfId="0" applyFont="1" applyFill="1" applyBorder="1" applyAlignment="1">
      <alignment horizontal="center"/>
    </xf>
    <xf numFmtId="0" fontId="2" fillId="0" borderId="25" xfId="0" applyFont="1" applyFill="1" applyBorder="1" applyAlignment="1">
      <alignment horizontal="center"/>
    </xf>
    <xf numFmtId="0" fontId="2" fillId="0" borderId="26" xfId="0" applyFont="1" applyFill="1" applyBorder="1" applyAlignment="1">
      <alignment horizontal="center"/>
    </xf>
    <xf numFmtId="0" fontId="2" fillId="0" borderId="20" xfId="0" applyFont="1" applyFill="1" applyBorder="1" applyAlignment="1">
      <alignment horizontal="center"/>
    </xf>
    <xf numFmtId="0" fontId="2" fillId="0" borderId="27" xfId="0" applyFont="1" applyFill="1" applyBorder="1" applyAlignment="1">
      <alignment horizontal="center"/>
    </xf>
    <xf numFmtId="0" fontId="2" fillId="0" borderId="28" xfId="0" applyFont="1" applyFill="1" applyBorder="1" applyAlignment="1">
      <alignment horizontal="center"/>
    </xf>
    <xf numFmtId="0" fontId="2" fillId="0" borderId="29" xfId="0" applyFont="1" applyFill="1" applyBorder="1" applyAlignment="1">
      <alignment horizontal="center"/>
    </xf>
    <xf numFmtId="0" fontId="3" fillId="0" borderId="25" xfId="0" applyFont="1" applyFill="1" applyBorder="1" applyAlignment="1">
      <alignment horizontal="center"/>
    </xf>
    <xf numFmtId="0" fontId="3" fillId="0" borderId="2" xfId="0" applyFont="1" applyFill="1" applyBorder="1" applyAlignment="1">
      <alignment horizontal="center"/>
    </xf>
    <xf numFmtId="0" fontId="3" fillId="0" borderId="26" xfId="0" applyFont="1" applyFill="1" applyBorder="1" applyAlignment="1">
      <alignment horizontal="center"/>
    </xf>
    <xf numFmtId="39" fontId="6" fillId="0" borderId="20" xfId="3" applyFont="1" applyFill="1" applyBorder="1" applyAlignment="1">
      <alignment horizontal="center"/>
    </xf>
    <xf numFmtId="39" fontId="6" fillId="0" borderId="0" xfId="3" applyFont="1" applyFill="1" applyBorder="1" applyAlignment="1">
      <alignment horizontal="center"/>
    </xf>
    <xf numFmtId="39" fontId="6" fillId="0" borderId="27" xfId="3" applyFont="1" applyFill="1" applyBorder="1" applyAlignment="1">
      <alignment horizontal="center"/>
    </xf>
    <xf numFmtId="39" fontId="6" fillId="0" borderId="27" xfId="3" applyFont="1" applyFill="1" applyBorder="1" applyAlignment="1">
      <alignment horizontal="center" wrapText="1"/>
    </xf>
    <xf numFmtId="39" fontId="6" fillId="0" borderId="28" xfId="3" applyFont="1" applyFill="1" applyBorder="1" applyAlignment="1">
      <alignment horizontal="center" wrapText="1"/>
    </xf>
    <xf numFmtId="39" fontId="6" fillId="0" borderId="7" xfId="3" applyFont="1" applyFill="1" applyBorder="1" applyAlignment="1">
      <alignment horizontal="center" wrapText="1"/>
    </xf>
    <xf numFmtId="39" fontId="6" fillId="0" borderId="29" xfId="3" applyFont="1" applyFill="1" applyBorder="1" applyAlignment="1">
      <alignment horizontal="center" wrapText="1"/>
    </xf>
    <xf numFmtId="0" fontId="0" fillId="0" borderId="0" xfId="0" applyAlignment="1"/>
    <xf numFmtId="0" fontId="2" fillId="0" borderId="0" xfId="4" applyFont="1" applyFill="1" applyBorder="1" applyAlignment="1">
      <alignment horizontal="left" vertical="top" wrapText="1"/>
    </xf>
    <xf numFmtId="0" fontId="2" fillId="0" borderId="27" xfId="4" applyFont="1" applyFill="1" applyBorder="1" applyAlignment="1">
      <alignment horizontal="left" vertical="top" wrapText="1"/>
    </xf>
    <xf numFmtId="0" fontId="15" fillId="3" borderId="1" xfId="0" applyFont="1" applyFill="1" applyBorder="1" applyAlignment="1">
      <alignment horizontal="center" vertical="top" wrapText="1"/>
    </xf>
    <xf numFmtId="0" fontId="15" fillId="3" borderId="2" xfId="0" applyFont="1" applyFill="1" applyBorder="1" applyAlignment="1">
      <alignment horizontal="center" vertical="top" wrapText="1"/>
    </xf>
    <xf numFmtId="0" fontId="15" fillId="3" borderId="3" xfId="0" applyFont="1" applyFill="1" applyBorder="1" applyAlignment="1">
      <alignment horizontal="center" vertical="top" wrapText="1"/>
    </xf>
    <xf numFmtId="0" fontId="15" fillId="3" borderId="1"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2" fillId="0" borderId="4" xfId="0" applyFont="1" applyFill="1" applyBorder="1" applyAlignment="1">
      <alignment horizontal="center"/>
    </xf>
    <xf numFmtId="0" fontId="2" fillId="0" borderId="5" xfId="0" applyFont="1" applyFill="1" applyBorder="1" applyAlignment="1">
      <alignment horizontal="center"/>
    </xf>
    <xf numFmtId="0" fontId="15" fillId="3" borderId="4" xfId="0" applyFont="1" applyFill="1" applyBorder="1" applyAlignment="1">
      <alignment horizontal="center" vertical="top" wrapText="1"/>
    </xf>
    <xf numFmtId="173" fontId="15" fillId="3" borderId="0" xfId="5" applyNumberFormat="1" applyFont="1" applyFill="1" applyBorder="1" applyAlignment="1">
      <alignment horizontal="center" vertical="top" wrapText="1"/>
    </xf>
    <xf numFmtId="10" fontId="15" fillId="3" borderId="5" xfId="6" applyNumberFormat="1" applyFont="1" applyFill="1" applyBorder="1" applyAlignment="1">
      <alignment horizontal="center" vertical="top" wrapText="1"/>
    </xf>
    <xf numFmtId="0" fontId="15" fillId="3" borderId="4"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2" fillId="0" borderId="4" xfId="0" applyFont="1" applyFill="1" applyBorder="1" applyAlignment="1">
      <alignment horizontal="center" vertical="top"/>
    </xf>
    <xf numFmtId="0" fontId="2" fillId="0" borderId="0" xfId="0" applyFont="1" applyFill="1" applyBorder="1" applyAlignment="1">
      <alignment horizontal="center" vertical="top"/>
    </xf>
    <xf numFmtId="0" fontId="2" fillId="0" borderId="5" xfId="0" applyFont="1" applyFill="1" applyBorder="1" applyAlignment="1">
      <alignment horizontal="center" vertical="top"/>
    </xf>
  </cellXfs>
  <cellStyles count="11">
    <cellStyle name="Comma" xfId="1" builtinId="3"/>
    <cellStyle name="Comma 2" xfId="5"/>
    <cellStyle name="Comma 3" xfId="10"/>
    <cellStyle name="Normal" xfId="0" builtinId="0"/>
    <cellStyle name="Normal 2" xfId="8"/>
    <cellStyle name="Normal 3" xfId="4"/>
    <cellStyle name="Normal 4" xfId="9"/>
    <cellStyle name="Normal_5 % Report HSBC 300603 finalv1.5" xfId="7"/>
    <cellStyle name="Normal_Unaudited Half Yrly - MSIM Copy" xfId="3"/>
    <cellStyle name="Percent" xfId="2" builtinId="5"/>
    <cellStyle name="Percent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6.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857250</xdr:colOff>
      <xdr:row>0</xdr:row>
      <xdr:rowOff>0</xdr:rowOff>
    </xdr:from>
    <xdr:to>
      <xdr:col>6</xdr:col>
      <xdr:colOff>1038225</xdr:colOff>
      <xdr:row>2</xdr:row>
      <xdr:rowOff>85725</xdr:rowOff>
    </xdr:to>
    <xdr:pic>
      <xdr:nvPicPr>
        <xdr:cNvPr id="2" name="Picture 2" descr="C:\Users\goutam.gandhi\Desktop\Logo_Mutual Fund 1.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4925" y="0"/>
          <a:ext cx="75628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2781300</xdr:colOff>
      <xdr:row>0</xdr:row>
      <xdr:rowOff>0</xdr:rowOff>
    </xdr:from>
    <xdr:to>
      <xdr:col>6</xdr:col>
      <xdr:colOff>423862</xdr:colOff>
      <xdr:row>2</xdr:row>
      <xdr:rowOff>171450</xdr:rowOff>
    </xdr:to>
    <xdr:pic>
      <xdr:nvPicPr>
        <xdr:cNvPr id="2" name="Picture 1" descr="C:\Users\goutam.gandhi\Desktop\Logo_Mutual Fund 1.jpg"/>
        <xdr:cNvPicPr>
          <a:picLocks noChangeAspect="1" noChangeArrowheads="1"/>
        </xdr:cNvPicPr>
      </xdr:nvPicPr>
      <xdr:blipFill>
        <a:blip xmlns:r="http://schemas.openxmlformats.org/officeDocument/2006/relationships" r:embed="rId1" cstate="print"/>
        <a:srcRect/>
        <a:stretch>
          <a:fillRect/>
        </a:stretch>
      </xdr:blipFill>
      <xdr:spPr bwMode="auto">
        <a:xfrm>
          <a:off x="3286125" y="0"/>
          <a:ext cx="3824287" cy="56197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2781300</xdr:colOff>
      <xdr:row>0</xdr:row>
      <xdr:rowOff>0</xdr:rowOff>
    </xdr:from>
    <xdr:to>
      <xdr:col>6</xdr:col>
      <xdr:colOff>265825</xdr:colOff>
      <xdr:row>2</xdr:row>
      <xdr:rowOff>171450</xdr:rowOff>
    </xdr:to>
    <xdr:pic>
      <xdr:nvPicPr>
        <xdr:cNvPr id="2" name="Picture 1" descr="C:\Users\goutam.gandhi\Desktop\Logo_Mutual Fund 1.jpg"/>
        <xdr:cNvPicPr>
          <a:picLocks noChangeAspect="1" noChangeArrowheads="1"/>
        </xdr:cNvPicPr>
      </xdr:nvPicPr>
      <xdr:blipFill>
        <a:blip xmlns:r="http://schemas.openxmlformats.org/officeDocument/2006/relationships" r:embed="rId1" cstate="print"/>
        <a:srcRect/>
        <a:stretch>
          <a:fillRect/>
        </a:stretch>
      </xdr:blipFill>
      <xdr:spPr bwMode="auto">
        <a:xfrm>
          <a:off x="3286125" y="0"/>
          <a:ext cx="3818650" cy="56197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2781300</xdr:colOff>
      <xdr:row>0</xdr:row>
      <xdr:rowOff>0</xdr:rowOff>
    </xdr:from>
    <xdr:to>
      <xdr:col>6</xdr:col>
      <xdr:colOff>325821</xdr:colOff>
      <xdr:row>2</xdr:row>
      <xdr:rowOff>161925</xdr:rowOff>
    </xdr:to>
    <xdr:pic>
      <xdr:nvPicPr>
        <xdr:cNvPr id="2" name="Picture 2" descr="C:\Users\goutam.gandhi\Desktop\Logo_Mutual Fund 1.jpg"/>
        <xdr:cNvPicPr>
          <a:picLocks noChangeAspect="1" noChangeArrowheads="1"/>
        </xdr:cNvPicPr>
      </xdr:nvPicPr>
      <xdr:blipFill>
        <a:blip xmlns:r="http://schemas.openxmlformats.org/officeDocument/2006/relationships" r:embed="rId1" cstate="print"/>
        <a:srcRect/>
        <a:stretch>
          <a:fillRect/>
        </a:stretch>
      </xdr:blipFill>
      <xdr:spPr bwMode="auto">
        <a:xfrm>
          <a:off x="3286125" y="0"/>
          <a:ext cx="3821496" cy="561975"/>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2781300</xdr:colOff>
      <xdr:row>0</xdr:row>
      <xdr:rowOff>0</xdr:rowOff>
    </xdr:from>
    <xdr:to>
      <xdr:col>6</xdr:col>
      <xdr:colOff>240971</xdr:colOff>
      <xdr:row>3</xdr:row>
      <xdr:rowOff>0</xdr:rowOff>
    </xdr:to>
    <xdr:pic>
      <xdr:nvPicPr>
        <xdr:cNvPr id="2" name="Picture 2" descr="C:\Users\goutam.gandhi\Desktop\Logo_Mutual Fund 1.jpg"/>
        <xdr:cNvPicPr>
          <a:picLocks noChangeAspect="1" noChangeArrowheads="1"/>
        </xdr:cNvPicPr>
      </xdr:nvPicPr>
      <xdr:blipFill>
        <a:blip xmlns:r="http://schemas.openxmlformats.org/officeDocument/2006/relationships" r:embed="rId1" cstate="print"/>
        <a:srcRect/>
        <a:stretch>
          <a:fillRect/>
        </a:stretch>
      </xdr:blipFill>
      <xdr:spPr bwMode="auto">
        <a:xfrm>
          <a:off x="3286125" y="0"/>
          <a:ext cx="3803321" cy="6000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1228725</xdr:colOff>
      <xdr:row>0</xdr:row>
      <xdr:rowOff>0</xdr:rowOff>
    </xdr:from>
    <xdr:to>
      <xdr:col>10</xdr:col>
      <xdr:colOff>152400</xdr:colOff>
      <xdr:row>4</xdr:row>
      <xdr:rowOff>0</xdr:rowOff>
    </xdr:to>
    <xdr:pic>
      <xdr:nvPicPr>
        <xdr:cNvPr id="2" name="Picture 2" descr="C:\Users\goutam.gandhi\Desktop\Logo_Mutual Fund 1.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19875" y="0"/>
          <a:ext cx="38100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447675</xdr:colOff>
      <xdr:row>0</xdr:row>
      <xdr:rowOff>0</xdr:rowOff>
    </xdr:from>
    <xdr:to>
      <xdr:col>5</xdr:col>
      <xdr:colOff>257175</xdr:colOff>
      <xdr:row>2</xdr:row>
      <xdr:rowOff>180975</xdr:rowOff>
    </xdr:to>
    <xdr:pic>
      <xdr:nvPicPr>
        <xdr:cNvPr id="2" name="Picture 2" descr="C:\Users\goutam.gandhi\Desktop\Logo_Mutual Fund 1.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0"/>
          <a:ext cx="81724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1352550</xdr:colOff>
      <xdr:row>0</xdr:row>
      <xdr:rowOff>200025</xdr:rowOff>
    </xdr:from>
    <xdr:to>
      <xdr:col>10</xdr:col>
      <xdr:colOff>152400</xdr:colOff>
      <xdr:row>3</xdr:row>
      <xdr:rowOff>142875</xdr:rowOff>
    </xdr:to>
    <xdr:pic>
      <xdr:nvPicPr>
        <xdr:cNvPr id="2" name="Picture 2" descr="C:\Users\goutam.gandhi\Desktop\Logo_Mutual Fund 1.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43700" y="200025"/>
          <a:ext cx="38100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2800350</xdr:colOff>
      <xdr:row>1</xdr:row>
      <xdr:rowOff>133350</xdr:rowOff>
    </xdr:from>
    <xdr:to>
      <xdr:col>7</xdr:col>
      <xdr:colOff>9525</xdr:colOff>
      <xdr:row>4</xdr:row>
      <xdr:rowOff>57150</xdr:rowOff>
    </xdr:to>
    <xdr:pic>
      <xdr:nvPicPr>
        <xdr:cNvPr id="2" name="Picture 2" descr="C:\Users\goutam.gandhi\Desktop\Logo_Mutual Fund 1.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24225" y="333375"/>
          <a:ext cx="24479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428625</xdr:colOff>
      <xdr:row>1</xdr:row>
      <xdr:rowOff>85725</xdr:rowOff>
    </xdr:from>
    <xdr:to>
      <xdr:col>8</xdr:col>
      <xdr:colOff>590550</xdr:colOff>
      <xdr:row>4</xdr:row>
      <xdr:rowOff>38100</xdr:rowOff>
    </xdr:to>
    <xdr:pic>
      <xdr:nvPicPr>
        <xdr:cNvPr id="2" name="Picture 2" descr="C:\Users\goutam.gandhi\Desktop\Logo_Mutual Fund 1.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43275" y="285750"/>
          <a:ext cx="381952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2781300</xdr:colOff>
      <xdr:row>0</xdr:row>
      <xdr:rowOff>0</xdr:rowOff>
    </xdr:from>
    <xdr:to>
      <xdr:col>6</xdr:col>
      <xdr:colOff>319471</xdr:colOff>
      <xdr:row>2</xdr:row>
      <xdr:rowOff>180975</xdr:rowOff>
    </xdr:to>
    <xdr:pic>
      <xdr:nvPicPr>
        <xdr:cNvPr id="2" name="Picture 1" descr="C:\Users\goutam.gandhi\Desktop\Logo_Mutual Fund 1.jpg"/>
        <xdr:cNvPicPr>
          <a:picLocks noChangeAspect="1" noChangeArrowheads="1"/>
        </xdr:cNvPicPr>
      </xdr:nvPicPr>
      <xdr:blipFill>
        <a:blip xmlns:r="http://schemas.openxmlformats.org/officeDocument/2006/relationships" r:embed="rId1" cstate="print"/>
        <a:srcRect/>
        <a:stretch>
          <a:fillRect/>
        </a:stretch>
      </xdr:blipFill>
      <xdr:spPr bwMode="auto">
        <a:xfrm>
          <a:off x="3286125" y="0"/>
          <a:ext cx="3815146" cy="56197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2781300</xdr:colOff>
      <xdr:row>0</xdr:row>
      <xdr:rowOff>0</xdr:rowOff>
    </xdr:from>
    <xdr:to>
      <xdr:col>6</xdr:col>
      <xdr:colOff>300092</xdr:colOff>
      <xdr:row>2</xdr:row>
      <xdr:rowOff>180975</xdr:rowOff>
    </xdr:to>
    <xdr:pic>
      <xdr:nvPicPr>
        <xdr:cNvPr id="2" name="Picture 1" descr="C:\Users\goutam.gandhi\Desktop\Logo_Mutual Fund 1.jpg"/>
        <xdr:cNvPicPr>
          <a:picLocks noChangeAspect="1" noChangeArrowheads="1"/>
        </xdr:cNvPicPr>
      </xdr:nvPicPr>
      <xdr:blipFill>
        <a:blip xmlns:r="http://schemas.openxmlformats.org/officeDocument/2006/relationships" r:embed="rId1" cstate="print"/>
        <a:srcRect/>
        <a:stretch>
          <a:fillRect/>
        </a:stretch>
      </xdr:blipFill>
      <xdr:spPr bwMode="auto">
        <a:xfrm>
          <a:off x="3286125" y="0"/>
          <a:ext cx="3795767" cy="56197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2781300</xdr:colOff>
      <xdr:row>0</xdr:row>
      <xdr:rowOff>0</xdr:rowOff>
    </xdr:from>
    <xdr:to>
      <xdr:col>6</xdr:col>
      <xdr:colOff>287721</xdr:colOff>
      <xdr:row>2</xdr:row>
      <xdr:rowOff>161925</xdr:rowOff>
    </xdr:to>
    <xdr:pic>
      <xdr:nvPicPr>
        <xdr:cNvPr id="2" name="Picture 2" descr="C:\Users\goutam.gandhi\Desktop\Logo_Mutual Fund 1.jpg"/>
        <xdr:cNvPicPr>
          <a:picLocks noChangeAspect="1" noChangeArrowheads="1"/>
        </xdr:cNvPicPr>
      </xdr:nvPicPr>
      <xdr:blipFill>
        <a:blip xmlns:r="http://schemas.openxmlformats.org/officeDocument/2006/relationships" r:embed="rId1" cstate="print"/>
        <a:srcRect/>
        <a:stretch>
          <a:fillRect/>
        </a:stretch>
      </xdr:blipFill>
      <xdr:spPr bwMode="auto">
        <a:xfrm>
          <a:off x="3286125" y="0"/>
          <a:ext cx="3821496" cy="5619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AZEL~1.MEN\AppData\Local\Temp\notes4E85C8\unaudited%20financials_Series%201_Sep_1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AZEL~1.MEN\AppData\Local\Temp\notes4E85C8\unaudited%20financials_Series%202_Sep_1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HAZEL~1.MEN\AppData\Local\Temp\notes4E85C8\unaudited%20financials_Series%203_Sep_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HAZEL~1.MEN\AppData\Local\Temp\notes4E85C8\Half%20Yearly%20Portfolio%203009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audited Financials"/>
      <sheetName val="Notes to Accounts"/>
      <sheetName val="BS"/>
    </sheetNames>
    <sheetDataSet>
      <sheetData sheetId="0">
        <row r="8">
          <cell r="F8" t="str">
            <v>IL&amp;FS  Infrastructure Debt Fund Series 1B</v>
          </cell>
          <cell r="G8" t="str">
            <v>IL&amp;FS  Infrastructure Debt Fund Series 1C</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audited Financials"/>
      <sheetName val="Notes to Accounts"/>
      <sheetName val="BS"/>
    </sheetNames>
    <sheetDataSet>
      <sheetData sheetId="0">
        <row r="10">
          <cell r="E10" t="str">
            <v>IL&amp;FS  Infrastructure Debt Fund Series 2A</v>
          </cell>
          <cell r="F10" t="str">
            <v>IL&amp;FS  Infrastructure Debt Fund Series 2B</v>
          </cell>
          <cell r="G10" t="str">
            <v>IL&amp;FS  Infrastructure Debt Fund Series 2C</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audited Financials"/>
      <sheetName val="Notes to Accounts"/>
      <sheetName val="BS"/>
    </sheetNames>
    <sheetDataSet>
      <sheetData sheetId="0">
        <row r="10">
          <cell r="E10" t="str">
            <v>IL&amp;FS  Infrastructure Debt Fund Series 3A</v>
          </cell>
          <cell r="F10" t="str">
            <v>IL&amp;FS  Infrastructure Debt Fund Series 3B</v>
          </cell>
        </row>
      </sheetData>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A"/>
      <sheetName val="1B"/>
      <sheetName val="1C"/>
      <sheetName val="2A"/>
      <sheetName val="2B"/>
      <sheetName val="2C"/>
      <sheetName val="3A"/>
      <sheetName val="3B"/>
    </sheetNames>
    <sheetDataSet>
      <sheetData sheetId="0" refreshError="1"/>
      <sheetData sheetId="1">
        <row r="7">
          <cell r="C7" t="str">
            <v>Half Yearly  Portfolio statement as on September 30, 2019</v>
          </cell>
        </row>
      </sheetData>
      <sheetData sheetId="2">
        <row r="7">
          <cell r="C7" t="str">
            <v>Half Yearly  Portfolio statement as on September 30, 2019</v>
          </cell>
        </row>
      </sheetData>
      <sheetData sheetId="3">
        <row r="8">
          <cell r="C8" t="str">
            <v>Half Yearly  Portfolio statement as on September 30, 2019</v>
          </cell>
        </row>
      </sheetData>
      <sheetData sheetId="4">
        <row r="7">
          <cell r="C7" t="str">
            <v>Half Yearly  Portfolio statement as on September 30, 2019</v>
          </cell>
        </row>
      </sheetData>
      <sheetData sheetId="5">
        <row r="7">
          <cell r="C7" t="str">
            <v>Half Yearly  Portfolio statement as on September 30, 2019</v>
          </cell>
        </row>
      </sheetData>
      <sheetData sheetId="6">
        <row r="8">
          <cell r="C8" t="str">
            <v>Half Yearly  Portfolio statement as on September 30, 2019</v>
          </cell>
        </row>
      </sheetData>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hyperlink" Target="mailto:0.01@" TargetMode="External"/><Relationship Id="rId1" Type="http://schemas.openxmlformats.org/officeDocument/2006/relationships/hyperlink" Target="mailto:0.01@"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77"/>
  <sheetViews>
    <sheetView tabSelected="1" topLeftCell="B1" workbookViewId="0">
      <selection activeCell="B1" sqref="B1:G3"/>
    </sheetView>
  </sheetViews>
  <sheetFormatPr defaultColWidth="52.5703125" defaultRowHeight="15.75" x14ac:dyDescent="0.25"/>
  <cols>
    <col min="1" max="1" width="15" style="4" hidden="1" customWidth="1"/>
    <col min="2" max="2" width="6.7109375" style="4" customWidth="1"/>
    <col min="3" max="3" width="80.140625" style="4" customWidth="1"/>
    <col min="4" max="4" width="12.42578125" style="71" customWidth="1"/>
    <col min="5" max="5" width="17.7109375" style="4" hidden="1" customWidth="1"/>
    <col min="6" max="6" width="18.140625" style="4" customWidth="1"/>
    <col min="7" max="7" width="18.5703125" style="4" customWidth="1"/>
    <col min="8" max="8" width="25.140625" style="4" customWidth="1"/>
    <col min="9" max="253" width="52.5703125" style="4"/>
    <col min="254" max="254" width="52.5703125" style="4" customWidth="1"/>
    <col min="255" max="255" width="13.7109375" style="4" customWidth="1"/>
    <col min="256" max="256" width="52.5703125" style="4"/>
    <col min="257" max="257" width="0" style="4" hidden="1" customWidth="1"/>
    <col min="258" max="258" width="6.7109375" style="4" customWidth="1"/>
    <col min="259" max="259" width="80.140625" style="4" customWidth="1"/>
    <col min="260" max="260" width="12.42578125" style="4" customWidth="1"/>
    <col min="261" max="261" width="0" style="4" hidden="1" customWidth="1"/>
    <col min="262" max="262" width="18.140625" style="4" customWidth="1"/>
    <col min="263" max="263" width="18.5703125" style="4" customWidth="1"/>
    <col min="264" max="264" width="25.140625" style="4" customWidth="1"/>
    <col min="265" max="509" width="52.5703125" style="4"/>
    <col min="510" max="510" width="52.5703125" style="4" customWidth="1"/>
    <col min="511" max="511" width="13.7109375" style="4" customWidth="1"/>
    <col min="512" max="512" width="52.5703125" style="4"/>
    <col min="513" max="513" width="0" style="4" hidden="1" customWidth="1"/>
    <col min="514" max="514" width="6.7109375" style="4" customWidth="1"/>
    <col min="515" max="515" width="80.140625" style="4" customWidth="1"/>
    <col min="516" max="516" width="12.42578125" style="4" customWidth="1"/>
    <col min="517" max="517" width="0" style="4" hidden="1" customWidth="1"/>
    <col min="518" max="518" width="18.140625" style="4" customWidth="1"/>
    <col min="519" max="519" width="18.5703125" style="4" customWidth="1"/>
    <col min="520" max="520" width="25.140625" style="4" customWidth="1"/>
    <col min="521" max="765" width="52.5703125" style="4"/>
    <col min="766" max="766" width="52.5703125" style="4" customWidth="1"/>
    <col min="767" max="767" width="13.7109375" style="4" customWidth="1"/>
    <col min="768" max="768" width="52.5703125" style="4"/>
    <col min="769" max="769" width="0" style="4" hidden="1" customWidth="1"/>
    <col min="770" max="770" width="6.7109375" style="4" customWidth="1"/>
    <col min="771" max="771" width="80.140625" style="4" customWidth="1"/>
    <col min="772" max="772" width="12.42578125" style="4" customWidth="1"/>
    <col min="773" max="773" width="0" style="4" hidden="1" customWidth="1"/>
    <col min="774" max="774" width="18.140625" style="4" customWidth="1"/>
    <col min="775" max="775" width="18.5703125" style="4" customWidth="1"/>
    <col min="776" max="776" width="25.140625" style="4" customWidth="1"/>
    <col min="777" max="1021" width="52.5703125" style="4"/>
    <col min="1022" max="1022" width="52.5703125" style="4" customWidth="1"/>
    <col min="1023" max="1023" width="13.7109375" style="4" customWidth="1"/>
    <col min="1024" max="1024" width="52.5703125" style="4"/>
    <col min="1025" max="1025" width="0" style="4" hidden="1" customWidth="1"/>
    <col min="1026" max="1026" width="6.7109375" style="4" customWidth="1"/>
    <col min="1027" max="1027" width="80.140625" style="4" customWidth="1"/>
    <col min="1028" max="1028" width="12.42578125" style="4" customWidth="1"/>
    <col min="1029" max="1029" width="0" style="4" hidden="1" customWidth="1"/>
    <col min="1030" max="1030" width="18.140625" style="4" customWidth="1"/>
    <col min="1031" max="1031" width="18.5703125" style="4" customWidth="1"/>
    <col min="1032" max="1032" width="25.140625" style="4" customWidth="1"/>
    <col min="1033" max="1277" width="52.5703125" style="4"/>
    <col min="1278" max="1278" width="52.5703125" style="4" customWidth="1"/>
    <col min="1279" max="1279" width="13.7109375" style="4" customWidth="1"/>
    <col min="1280" max="1280" width="52.5703125" style="4"/>
    <col min="1281" max="1281" width="0" style="4" hidden="1" customWidth="1"/>
    <col min="1282" max="1282" width="6.7109375" style="4" customWidth="1"/>
    <col min="1283" max="1283" width="80.140625" style="4" customWidth="1"/>
    <col min="1284" max="1284" width="12.42578125" style="4" customWidth="1"/>
    <col min="1285" max="1285" width="0" style="4" hidden="1" customWidth="1"/>
    <col min="1286" max="1286" width="18.140625" style="4" customWidth="1"/>
    <col min="1287" max="1287" width="18.5703125" style="4" customWidth="1"/>
    <col min="1288" max="1288" width="25.140625" style="4" customWidth="1"/>
    <col min="1289" max="1533" width="52.5703125" style="4"/>
    <col min="1534" max="1534" width="52.5703125" style="4" customWidth="1"/>
    <col min="1535" max="1535" width="13.7109375" style="4" customWidth="1"/>
    <col min="1536" max="1536" width="52.5703125" style="4"/>
    <col min="1537" max="1537" width="0" style="4" hidden="1" customWidth="1"/>
    <col min="1538" max="1538" width="6.7109375" style="4" customWidth="1"/>
    <col min="1539" max="1539" width="80.140625" style="4" customWidth="1"/>
    <col min="1540" max="1540" width="12.42578125" style="4" customWidth="1"/>
    <col min="1541" max="1541" width="0" style="4" hidden="1" customWidth="1"/>
    <col min="1542" max="1542" width="18.140625" style="4" customWidth="1"/>
    <col min="1543" max="1543" width="18.5703125" style="4" customWidth="1"/>
    <col min="1544" max="1544" width="25.140625" style="4" customWidth="1"/>
    <col min="1545" max="1789" width="52.5703125" style="4"/>
    <col min="1790" max="1790" width="52.5703125" style="4" customWidth="1"/>
    <col min="1791" max="1791" width="13.7109375" style="4" customWidth="1"/>
    <col min="1792" max="1792" width="52.5703125" style="4"/>
    <col min="1793" max="1793" width="0" style="4" hidden="1" customWidth="1"/>
    <col min="1794" max="1794" width="6.7109375" style="4" customWidth="1"/>
    <col min="1795" max="1795" width="80.140625" style="4" customWidth="1"/>
    <col min="1796" max="1796" width="12.42578125" style="4" customWidth="1"/>
    <col min="1797" max="1797" width="0" style="4" hidden="1" customWidth="1"/>
    <col min="1798" max="1798" width="18.140625" style="4" customWidth="1"/>
    <col min="1799" max="1799" width="18.5703125" style="4" customWidth="1"/>
    <col min="1800" max="1800" width="25.140625" style="4" customWidth="1"/>
    <col min="1801" max="2045" width="52.5703125" style="4"/>
    <col min="2046" max="2046" width="52.5703125" style="4" customWidth="1"/>
    <col min="2047" max="2047" width="13.7109375" style="4" customWidth="1"/>
    <col min="2048" max="2048" width="52.5703125" style="4"/>
    <col min="2049" max="2049" width="0" style="4" hidden="1" customWidth="1"/>
    <col min="2050" max="2050" width="6.7109375" style="4" customWidth="1"/>
    <col min="2051" max="2051" width="80.140625" style="4" customWidth="1"/>
    <col min="2052" max="2052" width="12.42578125" style="4" customWidth="1"/>
    <col min="2053" max="2053" width="0" style="4" hidden="1" customWidth="1"/>
    <col min="2054" max="2054" width="18.140625" style="4" customWidth="1"/>
    <col min="2055" max="2055" width="18.5703125" style="4" customWidth="1"/>
    <col min="2056" max="2056" width="25.140625" style="4" customWidth="1"/>
    <col min="2057" max="2301" width="52.5703125" style="4"/>
    <col min="2302" max="2302" width="52.5703125" style="4" customWidth="1"/>
    <col min="2303" max="2303" width="13.7109375" style="4" customWidth="1"/>
    <col min="2304" max="2304" width="52.5703125" style="4"/>
    <col min="2305" max="2305" width="0" style="4" hidden="1" customWidth="1"/>
    <col min="2306" max="2306" width="6.7109375" style="4" customWidth="1"/>
    <col min="2307" max="2307" width="80.140625" style="4" customWidth="1"/>
    <col min="2308" max="2308" width="12.42578125" style="4" customWidth="1"/>
    <col min="2309" max="2309" width="0" style="4" hidden="1" customWidth="1"/>
    <col min="2310" max="2310" width="18.140625" style="4" customWidth="1"/>
    <col min="2311" max="2311" width="18.5703125" style="4" customWidth="1"/>
    <col min="2312" max="2312" width="25.140625" style="4" customWidth="1"/>
    <col min="2313" max="2557" width="52.5703125" style="4"/>
    <col min="2558" max="2558" width="52.5703125" style="4" customWidth="1"/>
    <col min="2559" max="2559" width="13.7109375" style="4" customWidth="1"/>
    <col min="2560" max="2560" width="52.5703125" style="4"/>
    <col min="2561" max="2561" width="0" style="4" hidden="1" customWidth="1"/>
    <col min="2562" max="2562" width="6.7109375" style="4" customWidth="1"/>
    <col min="2563" max="2563" width="80.140625" style="4" customWidth="1"/>
    <col min="2564" max="2564" width="12.42578125" style="4" customWidth="1"/>
    <col min="2565" max="2565" width="0" style="4" hidden="1" customWidth="1"/>
    <col min="2566" max="2566" width="18.140625" style="4" customWidth="1"/>
    <col min="2567" max="2567" width="18.5703125" style="4" customWidth="1"/>
    <col min="2568" max="2568" width="25.140625" style="4" customWidth="1"/>
    <col min="2569" max="2813" width="52.5703125" style="4"/>
    <col min="2814" max="2814" width="52.5703125" style="4" customWidth="1"/>
    <col min="2815" max="2815" width="13.7109375" style="4" customWidth="1"/>
    <col min="2816" max="2816" width="52.5703125" style="4"/>
    <col min="2817" max="2817" width="0" style="4" hidden="1" customWidth="1"/>
    <col min="2818" max="2818" width="6.7109375" style="4" customWidth="1"/>
    <col min="2819" max="2819" width="80.140625" style="4" customWidth="1"/>
    <col min="2820" max="2820" width="12.42578125" style="4" customWidth="1"/>
    <col min="2821" max="2821" width="0" style="4" hidden="1" customWidth="1"/>
    <col min="2822" max="2822" width="18.140625" style="4" customWidth="1"/>
    <col min="2823" max="2823" width="18.5703125" style="4" customWidth="1"/>
    <col min="2824" max="2824" width="25.140625" style="4" customWidth="1"/>
    <col min="2825" max="3069" width="52.5703125" style="4"/>
    <col min="3070" max="3070" width="52.5703125" style="4" customWidth="1"/>
    <col min="3071" max="3071" width="13.7109375" style="4" customWidth="1"/>
    <col min="3072" max="3072" width="52.5703125" style="4"/>
    <col min="3073" max="3073" width="0" style="4" hidden="1" customWidth="1"/>
    <col min="3074" max="3074" width="6.7109375" style="4" customWidth="1"/>
    <col min="3075" max="3075" width="80.140625" style="4" customWidth="1"/>
    <col min="3076" max="3076" width="12.42578125" style="4" customWidth="1"/>
    <col min="3077" max="3077" width="0" style="4" hidden="1" customWidth="1"/>
    <col min="3078" max="3078" width="18.140625" style="4" customWidth="1"/>
    <col min="3079" max="3079" width="18.5703125" style="4" customWidth="1"/>
    <col min="3080" max="3080" width="25.140625" style="4" customWidth="1"/>
    <col min="3081" max="3325" width="52.5703125" style="4"/>
    <col min="3326" max="3326" width="52.5703125" style="4" customWidth="1"/>
    <col min="3327" max="3327" width="13.7109375" style="4" customWidth="1"/>
    <col min="3328" max="3328" width="52.5703125" style="4"/>
    <col min="3329" max="3329" width="0" style="4" hidden="1" customWidth="1"/>
    <col min="3330" max="3330" width="6.7109375" style="4" customWidth="1"/>
    <col min="3331" max="3331" width="80.140625" style="4" customWidth="1"/>
    <col min="3332" max="3332" width="12.42578125" style="4" customWidth="1"/>
    <col min="3333" max="3333" width="0" style="4" hidden="1" customWidth="1"/>
    <col min="3334" max="3334" width="18.140625" style="4" customWidth="1"/>
    <col min="3335" max="3335" width="18.5703125" style="4" customWidth="1"/>
    <col min="3336" max="3336" width="25.140625" style="4" customWidth="1"/>
    <col min="3337" max="3581" width="52.5703125" style="4"/>
    <col min="3582" max="3582" width="52.5703125" style="4" customWidth="1"/>
    <col min="3583" max="3583" width="13.7109375" style="4" customWidth="1"/>
    <col min="3584" max="3584" width="52.5703125" style="4"/>
    <col min="3585" max="3585" width="0" style="4" hidden="1" customWidth="1"/>
    <col min="3586" max="3586" width="6.7109375" style="4" customWidth="1"/>
    <col min="3587" max="3587" width="80.140625" style="4" customWidth="1"/>
    <col min="3588" max="3588" width="12.42578125" style="4" customWidth="1"/>
    <col min="3589" max="3589" width="0" style="4" hidden="1" customWidth="1"/>
    <col min="3590" max="3590" width="18.140625" style="4" customWidth="1"/>
    <col min="3591" max="3591" width="18.5703125" style="4" customWidth="1"/>
    <col min="3592" max="3592" width="25.140625" style="4" customWidth="1"/>
    <col min="3593" max="3837" width="52.5703125" style="4"/>
    <col min="3838" max="3838" width="52.5703125" style="4" customWidth="1"/>
    <col min="3839" max="3839" width="13.7109375" style="4" customWidth="1"/>
    <col min="3840" max="3840" width="52.5703125" style="4"/>
    <col min="3841" max="3841" width="0" style="4" hidden="1" customWidth="1"/>
    <col min="3842" max="3842" width="6.7109375" style="4" customWidth="1"/>
    <col min="3843" max="3843" width="80.140625" style="4" customWidth="1"/>
    <col min="3844" max="3844" width="12.42578125" style="4" customWidth="1"/>
    <col min="3845" max="3845" width="0" style="4" hidden="1" customWidth="1"/>
    <col min="3846" max="3846" width="18.140625" style="4" customWidth="1"/>
    <col min="3847" max="3847" width="18.5703125" style="4" customWidth="1"/>
    <col min="3848" max="3848" width="25.140625" style="4" customWidth="1"/>
    <col min="3849" max="4093" width="52.5703125" style="4"/>
    <col min="4094" max="4094" width="52.5703125" style="4" customWidth="1"/>
    <col min="4095" max="4095" width="13.7109375" style="4" customWidth="1"/>
    <col min="4096" max="4096" width="52.5703125" style="4"/>
    <col min="4097" max="4097" width="0" style="4" hidden="1" customWidth="1"/>
    <col min="4098" max="4098" width="6.7109375" style="4" customWidth="1"/>
    <col min="4099" max="4099" width="80.140625" style="4" customWidth="1"/>
    <col min="4100" max="4100" width="12.42578125" style="4" customWidth="1"/>
    <col min="4101" max="4101" width="0" style="4" hidden="1" customWidth="1"/>
    <col min="4102" max="4102" width="18.140625" style="4" customWidth="1"/>
    <col min="4103" max="4103" width="18.5703125" style="4" customWidth="1"/>
    <col min="4104" max="4104" width="25.140625" style="4" customWidth="1"/>
    <col min="4105" max="4349" width="52.5703125" style="4"/>
    <col min="4350" max="4350" width="52.5703125" style="4" customWidth="1"/>
    <col min="4351" max="4351" width="13.7109375" style="4" customWidth="1"/>
    <col min="4352" max="4352" width="52.5703125" style="4"/>
    <col min="4353" max="4353" width="0" style="4" hidden="1" customWidth="1"/>
    <col min="4354" max="4354" width="6.7109375" style="4" customWidth="1"/>
    <col min="4355" max="4355" width="80.140625" style="4" customWidth="1"/>
    <col min="4356" max="4356" width="12.42578125" style="4" customWidth="1"/>
    <col min="4357" max="4357" width="0" style="4" hidden="1" customWidth="1"/>
    <col min="4358" max="4358" width="18.140625" style="4" customWidth="1"/>
    <col min="4359" max="4359" width="18.5703125" style="4" customWidth="1"/>
    <col min="4360" max="4360" width="25.140625" style="4" customWidth="1"/>
    <col min="4361" max="4605" width="52.5703125" style="4"/>
    <col min="4606" max="4606" width="52.5703125" style="4" customWidth="1"/>
    <col min="4607" max="4607" width="13.7109375" style="4" customWidth="1"/>
    <col min="4608" max="4608" width="52.5703125" style="4"/>
    <col min="4609" max="4609" width="0" style="4" hidden="1" customWidth="1"/>
    <col min="4610" max="4610" width="6.7109375" style="4" customWidth="1"/>
    <col min="4611" max="4611" width="80.140625" style="4" customWidth="1"/>
    <col min="4612" max="4612" width="12.42578125" style="4" customWidth="1"/>
    <col min="4613" max="4613" width="0" style="4" hidden="1" customWidth="1"/>
    <col min="4614" max="4614" width="18.140625" style="4" customWidth="1"/>
    <col min="4615" max="4615" width="18.5703125" style="4" customWidth="1"/>
    <col min="4616" max="4616" width="25.140625" style="4" customWidth="1"/>
    <col min="4617" max="4861" width="52.5703125" style="4"/>
    <col min="4862" max="4862" width="52.5703125" style="4" customWidth="1"/>
    <col min="4863" max="4863" width="13.7109375" style="4" customWidth="1"/>
    <col min="4864" max="4864" width="52.5703125" style="4"/>
    <col min="4865" max="4865" width="0" style="4" hidden="1" customWidth="1"/>
    <col min="4866" max="4866" width="6.7109375" style="4" customWidth="1"/>
    <col min="4867" max="4867" width="80.140625" style="4" customWidth="1"/>
    <col min="4868" max="4868" width="12.42578125" style="4" customWidth="1"/>
    <col min="4869" max="4869" width="0" style="4" hidden="1" customWidth="1"/>
    <col min="4870" max="4870" width="18.140625" style="4" customWidth="1"/>
    <col min="4871" max="4871" width="18.5703125" style="4" customWidth="1"/>
    <col min="4872" max="4872" width="25.140625" style="4" customWidth="1"/>
    <col min="4873" max="5117" width="52.5703125" style="4"/>
    <col min="5118" max="5118" width="52.5703125" style="4" customWidth="1"/>
    <col min="5119" max="5119" width="13.7109375" style="4" customWidth="1"/>
    <col min="5120" max="5120" width="52.5703125" style="4"/>
    <col min="5121" max="5121" width="0" style="4" hidden="1" customWidth="1"/>
    <col min="5122" max="5122" width="6.7109375" style="4" customWidth="1"/>
    <col min="5123" max="5123" width="80.140625" style="4" customWidth="1"/>
    <col min="5124" max="5124" width="12.42578125" style="4" customWidth="1"/>
    <col min="5125" max="5125" width="0" style="4" hidden="1" customWidth="1"/>
    <col min="5126" max="5126" width="18.140625" style="4" customWidth="1"/>
    <col min="5127" max="5127" width="18.5703125" style="4" customWidth="1"/>
    <col min="5128" max="5128" width="25.140625" style="4" customWidth="1"/>
    <col min="5129" max="5373" width="52.5703125" style="4"/>
    <col min="5374" max="5374" width="52.5703125" style="4" customWidth="1"/>
    <col min="5375" max="5375" width="13.7109375" style="4" customWidth="1"/>
    <col min="5376" max="5376" width="52.5703125" style="4"/>
    <col min="5377" max="5377" width="0" style="4" hidden="1" customWidth="1"/>
    <col min="5378" max="5378" width="6.7109375" style="4" customWidth="1"/>
    <col min="5379" max="5379" width="80.140625" style="4" customWidth="1"/>
    <col min="5380" max="5380" width="12.42578125" style="4" customWidth="1"/>
    <col min="5381" max="5381" width="0" style="4" hidden="1" customWidth="1"/>
    <col min="5382" max="5382" width="18.140625" style="4" customWidth="1"/>
    <col min="5383" max="5383" width="18.5703125" style="4" customWidth="1"/>
    <col min="5384" max="5384" width="25.140625" style="4" customWidth="1"/>
    <col min="5385" max="5629" width="52.5703125" style="4"/>
    <col min="5630" max="5630" width="52.5703125" style="4" customWidth="1"/>
    <col min="5631" max="5631" width="13.7109375" style="4" customWidth="1"/>
    <col min="5632" max="5632" width="52.5703125" style="4"/>
    <col min="5633" max="5633" width="0" style="4" hidden="1" customWidth="1"/>
    <col min="5634" max="5634" width="6.7109375" style="4" customWidth="1"/>
    <col min="5635" max="5635" width="80.140625" style="4" customWidth="1"/>
    <col min="5636" max="5636" width="12.42578125" style="4" customWidth="1"/>
    <col min="5637" max="5637" width="0" style="4" hidden="1" customWidth="1"/>
    <col min="5638" max="5638" width="18.140625" style="4" customWidth="1"/>
    <col min="5639" max="5639" width="18.5703125" style="4" customWidth="1"/>
    <col min="5640" max="5640" width="25.140625" style="4" customWidth="1"/>
    <col min="5641" max="5885" width="52.5703125" style="4"/>
    <col min="5886" max="5886" width="52.5703125" style="4" customWidth="1"/>
    <col min="5887" max="5887" width="13.7109375" style="4" customWidth="1"/>
    <col min="5888" max="5888" width="52.5703125" style="4"/>
    <col min="5889" max="5889" width="0" style="4" hidden="1" customWidth="1"/>
    <col min="5890" max="5890" width="6.7109375" style="4" customWidth="1"/>
    <col min="5891" max="5891" width="80.140625" style="4" customWidth="1"/>
    <col min="5892" max="5892" width="12.42578125" style="4" customWidth="1"/>
    <col min="5893" max="5893" width="0" style="4" hidden="1" customWidth="1"/>
    <col min="5894" max="5894" width="18.140625" style="4" customWidth="1"/>
    <col min="5895" max="5895" width="18.5703125" style="4" customWidth="1"/>
    <col min="5896" max="5896" width="25.140625" style="4" customWidth="1"/>
    <col min="5897" max="6141" width="52.5703125" style="4"/>
    <col min="6142" max="6142" width="52.5703125" style="4" customWidth="1"/>
    <col min="6143" max="6143" width="13.7109375" style="4" customWidth="1"/>
    <col min="6144" max="6144" width="52.5703125" style="4"/>
    <col min="6145" max="6145" width="0" style="4" hidden="1" customWidth="1"/>
    <col min="6146" max="6146" width="6.7109375" style="4" customWidth="1"/>
    <col min="6147" max="6147" width="80.140625" style="4" customWidth="1"/>
    <col min="6148" max="6148" width="12.42578125" style="4" customWidth="1"/>
    <col min="6149" max="6149" width="0" style="4" hidden="1" customWidth="1"/>
    <col min="6150" max="6150" width="18.140625" style="4" customWidth="1"/>
    <col min="6151" max="6151" width="18.5703125" style="4" customWidth="1"/>
    <col min="6152" max="6152" width="25.140625" style="4" customWidth="1"/>
    <col min="6153" max="6397" width="52.5703125" style="4"/>
    <col min="6398" max="6398" width="52.5703125" style="4" customWidth="1"/>
    <col min="6399" max="6399" width="13.7109375" style="4" customWidth="1"/>
    <col min="6400" max="6400" width="52.5703125" style="4"/>
    <col min="6401" max="6401" width="0" style="4" hidden="1" customWidth="1"/>
    <col min="6402" max="6402" width="6.7109375" style="4" customWidth="1"/>
    <col min="6403" max="6403" width="80.140625" style="4" customWidth="1"/>
    <col min="6404" max="6404" width="12.42578125" style="4" customWidth="1"/>
    <col min="6405" max="6405" width="0" style="4" hidden="1" customWidth="1"/>
    <col min="6406" max="6406" width="18.140625" style="4" customWidth="1"/>
    <col min="6407" max="6407" width="18.5703125" style="4" customWidth="1"/>
    <col min="6408" max="6408" width="25.140625" style="4" customWidth="1"/>
    <col min="6409" max="6653" width="52.5703125" style="4"/>
    <col min="6654" max="6654" width="52.5703125" style="4" customWidth="1"/>
    <col min="6655" max="6655" width="13.7109375" style="4" customWidth="1"/>
    <col min="6656" max="6656" width="52.5703125" style="4"/>
    <col min="6657" max="6657" width="0" style="4" hidden="1" customWidth="1"/>
    <col min="6658" max="6658" width="6.7109375" style="4" customWidth="1"/>
    <col min="6659" max="6659" width="80.140625" style="4" customWidth="1"/>
    <col min="6660" max="6660" width="12.42578125" style="4" customWidth="1"/>
    <col min="6661" max="6661" width="0" style="4" hidden="1" customWidth="1"/>
    <col min="6662" max="6662" width="18.140625" style="4" customWidth="1"/>
    <col min="6663" max="6663" width="18.5703125" style="4" customWidth="1"/>
    <col min="6664" max="6664" width="25.140625" style="4" customWidth="1"/>
    <col min="6665" max="6909" width="52.5703125" style="4"/>
    <col min="6910" max="6910" width="52.5703125" style="4" customWidth="1"/>
    <col min="6911" max="6911" width="13.7109375" style="4" customWidth="1"/>
    <col min="6912" max="6912" width="52.5703125" style="4"/>
    <col min="6913" max="6913" width="0" style="4" hidden="1" customWidth="1"/>
    <col min="6914" max="6914" width="6.7109375" style="4" customWidth="1"/>
    <col min="6915" max="6915" width="80.140625" style="4" customWidth="1"/>
    <col min="6916" max="6916" width="12.42578125" style="4" customWidth="1"/>
    <col min="6917" max="6917" width="0" style="4" hidden="1" customWidth="1"/>
    <col min="6918" max="6918" width="18.140625" style="4" customWidth="1"/>
    <col min="6919" max="6919" width="18.5703125" style="4" customWidth="1"/>
    <col min="6920" max="6920" width="25.140625" style="4" customWidth="1"/>
    <col min="6921" max="7165" width="52.5703125" style="4"/>
    <col min="7166" max="7166" width="52.5703125" style="4" customWidth="1"/>
    <col min="7167" max="7167" width="13.7109375" style="4" customWidth="1"/>
    <col min="7168" max="7168" width="52.5703125" style="4"/>
    <col min="7169" max="7169" width="0" style="4" hidden="1" customWidth="1"/>
    <col min="7170" max="7170" width="6.7109375" style="4" customWidth="1"/>
    <col min="7171" max="7171" width="80.140625" style="4" customWidth="1"/>
    <col min="7172" max="7172" width="12.42578125" style="4" customWidth="1"/>
    <col min="7173" max="7173" width="0" style="4" hidden="1" customWidth="1"/>
    <col min="7174" max="7174" width="18.140625" style="4" customWidth="1"/>
    <col min="7175" max="7175" width="18.5703125" style="4" customWidth="1"/>
    <col min="7176" max="7176" width="25.140625" style="4" customWidth="1"/>
    <col min="7177" max="7421" width="52.5703125" style="4"/>
    <col min="7422" max="7422" width="52.5703125" style="4" customWidth="1"/>
    <col min="7423" max="7423" width="13.7109375" style="4" customWidth="1"/>
    <col min="7424" max="7424" width="52.5703125" style="4"/>
    <col min="7425" max="7425" width="0" style="4" hidden="1" customWidth="1"/>
    <col min="7426" max="7426" width="6.7109375" style="4" customWidth="1"/>
    <col min="7427" max="7427" width="80.140625" style="4" customWidth="1"/>
    <col min="7428" max="7428" width="12.42578125" style="4" customWidth="1"/>
    <col min="7429" max="7429" width="0" style="4" hidden="1" customWidth="1"/>
    <col min="7430" max="7430" width="18.140625" style="4" customWidth="1"/>
    <col min="7431" max="7431" width="18.5703125" style="4" customWidth="1"/>
    <col min="7432" max="7432" width="25.140625" style="4" customWidth="1"/>
    <col min="7433" max="7677" width="52.5703125" style="4"/>
    <col min="7678" max="7678" width="52.5703125" style="4" customWidth="1"/>
    <col min="7679" max="7679" width="13.7109375" style="4" customWidth="1"/>
    <col min="7680" max="7680" width="52.5703125" style="4"/>
    <col min="7681" max="7681" width="0" style="4" hidden="1" customWidth="1"/>
    <col min="7682" max="7682" width="6.7109375" style="4" customWidth="1"/>
    <col min="7683" max="7683" width="80.140625" style="4" customWidth="1"/>
    <col min="7684" max="7684" width="12.42578125" style="4" customWidth="1"/>
    <col min="7685" max="7685" width="0" style="4" hidden="1" customWidth="1"/>
    <col min="7686" max="7686" width="18.140625" style="4" customWidth="1"/>
    <col min="7687" max="7687" width="18.5703125" style="4" customWidth="1"/>
    <col min="7688" max="7688" width="25.140625" style="4" customWidth="1"/>
    <col min="7689" max="7933" width="52.5703125" style="4"/>
    <col min="7934" max="7934" width="52.5703125" style="4" customWidth="1"/>
    <col min="7935" max="7935" width="13.7109375" style="4" customWidth="1"/>
    <col min="7936" max="7936" width="52.5703125" style="4"/>
    <col min="7937" max="7937" width="0" style="4" hidden="1" customWidth="1"/>
    <col min="7938" max="7938" width="6.7109375" style="4" customWidth="1"/>
    <col min="7939" max="7939" width="80.140625" style="4" customWidth="1"/>
    <col min="7940" max="7940" width="12.42578125" style="4" customWidth="1"/>
    <col min="7941" max="7941" width="0" style="4" hidden="1" customWidth="1"/>
    <col min="7942" max="7942" width="18.140625" style="4" customWidth="1"/>
    <col min="7943" max="7943" width="18.5703125" style="4" customWidth="1"/>
    <col min="7944" max="7944" width="25.140625" style="4" customWidth="1"/>
    <col min="7945" max="8189" width="52.5703125" style="4"/>
    <col min="8190" max="8190" width="52.5703125" style="4" customWidth="1"/>
    <col min="8191" max="8191" width="13.7109375" style="4" customWidth="1"/>
    <col min="8192" max="8192" width="52.5703125" style="4"/>
    <col min="8193" max="8193" width="0" style="4" hidden="1" customWidth="1"/>
    <col min="8194" max="8194" width="6.7109375" style="4" customWidth="1"/>
    <col min="8195" max="8195" width="80.140625" style="4" customWidth="1"/>
    <col min="8196" max="8196" width="12.42578125" style="4" customWidth="1"/>
    <col min="8197" max="8197" width="0" style="4" hidden="1" customWidth="1"/>
    <col min="8198" max="8198" width="18.140625" style="4" customWidth="1"/>
    <col min="8199" max="8199" width="18.5703125" style="4" customWidth="1"/>
    <col min="8200" max="8200" width="25.140625" style="4" customWidth="1"/>
    <col min="8201" max="8445" width="52.5703125" style="4"/>
    <col min="8446" max="8446" width="52.5703125" style="4" customWidth="1"/>
    <col min="8447" max="8447" width="13.7109375" style="4" customWidth="1"/>
    <col min="8448" max="8448" width="52.5703125" style="4"/>
    <col min="8449" max="8449" width="0" style="4" hidden="1" customWidth="1"/>
    <col min="8450" max="8450" width="6.7109375" style="4" customWidth="1"/>
    <col min="8451" max="8451" width="80.140625" style="4" customWidth="1"/>
    <col min="8452" max="8452" width="12.42578125" style="4" customWidth="1"/>
    <col min="8453" max="8453" width="0" style="4" hidden="1" customWidth="1"/>
    <col min="8454" max="8454" width="18.140625" style="4" customWidth="1"/>
    <col min="8455" max="8455" width="18.5703125" style="4" customWidth="1"/>
    <col min="8456" max="8456" width="25.140625" style="4" customWidth="1"/>
    <col min="8457" max="8701" width="52.5703125" style="4"/>
    <col min="8702" max="8702" width="52.5703125" style="4" customWidth="1"/>
    <col min="8703" max="8703" width="13.7109375" style="4" customWidth="1"/>
    <col min="8704" max="8704" width="52.5703125" style="4"/>
    <col min="8705" max="8705" width="0" style="4" hidden="1" customWidth="1"/>
    <col min="8706" max="8706" width="6.7109375" style="4" customWidth="1"/>
    <col min="8707" max="8707" width="80.140625" style="4" customWidth="1"/>
    <col min="8708" max="8708" width="12.42578125" style="4" customWidth="1"/>
    <col min="8709" max="8709" width="0" style="4" hidden="1" customWidth="1"/>
    <col min="8710" max="8710" width="18.140625" style="4" customWidth="1"/>
    <col min="8711" max="8711" width="18.5703125" style="4" customWidth="1"/>
    <col min="8712" max="8712" width="25.140625" style="4" customWidth="1"/>
    <col min="8713" max="8957" width="52.5703125" style="4"/>
    <col min="8958" max="8958" width="52.5703125" style="4" customWidth="1"/>
    <col min="8959" max="8959" width="13.7109375" style="4" customWidth="1"/>
    <col min="8960" max="8960" width="52.5703125" style="4"/>
    <col min="8961" max="8961" width="0" style="4" hidden="1" customWidth="1"/>
    <col min="8962" max="8962" width="6.7109375" style="4" customWidth="1"/>
    <col min="8963" max="8963" width="80.140625" style="4" customWidth="1"/>
    <col min="8964" max="8964" width="12.42578125" style="4" customWidth="1"/>
    <col min="8965" max="8965" width="0" style="4" hidden="1" customWidth="1"/>
    <col min="8966" max="8966" width="18.140625" style="4" customWidth="1"/>
    <col min="8967" max="8967" width="18.5703125" style="4" customWidth="1"/>
    <col min="8968" max="8968" width="25.140625" style="4" customWidth="1"/>
    <col min="8969" max="9213" width="52.5703125" style="4"/>
    <col min="9214" max="9214" width="52.5703125" style="4" customWidth="1"/>
    <col min="9215" max="9215" width="13.7109375" style="4" customWidth="1"/>
    <col min="9216" max="9216" width="52.5703125" style="4"/>
    <col min="9217" max="9217" width="0" style="4" hidden="1" customWidth="1"/>
    <col min="9218" max="9218" width="6.7109375" style="4" customWidth="1"/>
    <col min="9219" max="9219" width="80.140625" style="4" customWidth="1"/>
    <col min="9220" max="9220" width="12.42578125" style="4" customWidth="1"/>
    <col min="9221" max="9221" width="0" style="4" hidden="1" customWidth="1"/>
    <col min="9222" max="9222" width="18.140625" style="4" customWidth="1"/>
    <col min="9223" max="9223" width="18.5703125" style="4" customWidth="1"/>
    <col min="9224" max="9224" width="25.140625" style="4" customWidth="1"/>
    <col min="9225" max="9469" width="52.5703125" style="4"/>
    <col min="9470" max="9470" width="52.5703125" style="4" customWidth="1"/>
    <col min="9471" max="9471" width="13.7109375" style="4" customWidth="1"/>
    <col min="9472" max="9472" width="52.5703125" style="4"/>
    <col min="9473" max="9473" width="0" style="4" hidden="1" customWidth="1"/>
    <col min="9474" max="9474" width="6.7109375" style="4" customWidth="1"/>
    <col min="9475" max="9475" width="80.140625" style="4" customWidth="1"/>
    <col min="9476" max="9476" width="12.42578125" style="4" customWidth="1"/>
    <col min="9477" max="9477" width="0" style="4" hidden="1" customWidth="1"/>
    <col min="9478" max="9478" width="18.140625" style="4" customWidth="1"/>
    <col min="9479" max="9479" width="18.5703125" style="4" customWidth="1"/>
    <col min="9480" max="9480" width="25.140625" style="4" customWidth="1"/>
    <col min="9481" max="9725" width="52.5703125" style="4"/>
    <col min="9726" max="9726" width="52.5703125" style="4" customWidth="1"/>
    <col min="9727" max="9727" width="13.7109375" style="4" customWidth="1"/>
    <col min="9728" max="9728" width="52.5703125" style="4"/>
    <col min="9729" max="9729" width="0" style="4" hidden="1" customWidth="1"/>
    <col min="9730" max="9730" width="6.7109375" style="4" customWidth="1"/>
    <col min="9731" max="9731" width="80.140625" style="4" customWidth="1"/>
    <col min="9732" max="9732" width="12.42578125" style="4" customWidth="1"/>
    <col min="9733" max="9733" width="0" style="4" hidden="1" customWidth="1"/>
    <col min="9734" max="9734" width="18.140625" style="4" customWidth="1"/>
    <col min="9735" max="9735" width="18.5703125" style="4" customWidth="1"/>
    <col min="9736" max="9736" width="25.140625" style="4" customWidth="1"/>
    <col min="9737" max="9981" width="52.5703125" style="4"/>
    <col min="9982" max="9982" width="52.5703125" style="4" customWidth="1"/>
    <col min="9983" max="9983" width="13.7109375" style="4" customWidth="1"/>
    <col min="9984" max="9984" width="52.5703125" style="4"/>
    <col min="9985" max="9985" width="0" style="4" hidden="1" customWidth="1"/>
    <col min="9986" max="9986" width="6.7109375" style="4" customWidth="1"/>
    <col min="9987" max="9987" width="80.140625" style="4" customWidth="1"/>
    <col min="9988" max="9988" width="12.42578125" style="4" customWidth="1"/>
    <col min="9989" max="9989" width="0" style="4" hidden="1" customWidth="1"/>
    <col min="9990" max="9990" width="18.140625" style="4" customWidth="1"/>
    <col min="9991" max="9991" width="18.5703125" style="4" customWidth="1"/>
    <col min="9992" max="9992" width="25.140625" style="4" customWidth="1"/>
    <col min="9993" max="10237" width="52.5703125" style="4"/>
    <col min="10238" max="10238" width="52.5703125" style="4" customWidth="1"/>
    <col min="10239" max="10239" width="13.7109375" style="4" customWidth="1"/>
    <col min="10240" max="10240" width="52.5703125" style="4"/>
    <col min="10241" max="10241" width="0" style="4" hidden="1" customWidth="1"/>
    <col min="10242" max="10242" width="6.7109375" style="4" customWidth="1"/>
    <col min="10243" max="10243" width="80.140625" style="4" customWidth="1"/>
    <col min="10244" max="10244" width="12.42578125" style="4" customWidth="1"/>
    <col min="10245" max="10245" width="0" style="4" hidden="1" customWidth="1"/>
    <col min="10246" max="10246" width="18.140625" style="4" customWidth="1"/>
    <col min="10247" max="10247" width="18.5703125" style="4" customWidth="1"/>
    <col min="10248" max="10248" width="25.140625" style="4" customWidth="1"/>
    <col min="10249" max="10493" width="52.5703125" style="4"/>
    <col min="10494" max="10494" width="52.5703125" style="4" customWidth="1"/>
    <col min="10495" max="10495" width="13.7109375" style="4" customWidth="1"/>
    <col min="10496" max="10496" width="52.5703125" style="4"/>
    <col min="10497" max="10497" width="0" style="4" hidden="1" customWidth="1"/>
    <col min="10498" max="10498" width="6.7109375" style="4" customWidth="1"/>
    <col min="10499" max="10499" width="80.140625" style="4" customWidth="1"/>
    <col min="10500" max="10500" width="12.42578125" style="4" customWidth="1"/>
    <col min="10501" max="10501" width="0" style="4" hidden="1" customWidth="1"/>
    <col min="10502" max="10502" width="18.140625" style="4" customWidth="1"/>
    <col min="10503" max="10503" width="18.5703125" style="4" customWidth="1"/>
    <col min="10504" max="10504" width="25.140625" style="4" customWidth="1"/>
    <col min="10505" max="10749" width="52.5703125" style="4"/>
    <col min="10750" max="10750" width="52.5703125" style="4" customWidth="1"/>
    <col min="10751" max="10751" width="13.7109375" style="4" customWidth="1"/>
    <col min="10752" max="10752" width="52.5703125" style="4"/>
    <col min="10753" max="10753" width="0" style="4" hidden="1" customWidth="1"/>
    <col min="10754" max="10754" width="6.7109375" style="4" customWidth="1"/>
    <col min="10755" max="10755" width="80.140625" style="4" customWidth="1"/>
    <col min="10756" max="10756" width="12.42578125" style="4" customWidth="1"/>
    <col min="10757" max="10757" width="0" style="4" hidden="1" customWidth="1"/>
    <col min="10758" max="10758" width="18.140625" style="4" customWidth="1"/>
    <col min="10759" max="10759" width="18.5703125" style="4" customWidth="1"/>
    <col min="10760" max="10760" width="25.140625" style="4" customWidth="1"/>
    <col min="10761" max="11005" width="52.5703125" style="4"/>
    <col min="11006" max="11006" width="52.5703125" style="4" customWidth="1"/>
    <col min="11007" max="11007" width="13.7109375" style="4" customWidth="1"/>
    <col min="11008" max="11008" width="52.5703125" style="4"/>
    <col min="11009" max="11009" width="0" style="4" hidden="1" customWidth="1"/>
    <col min="11010" max="11010" width="6.7109375" style="4" customWidth="1"/>
    <col min="11011" max="11011" width="80.140625" style="4" customWidth="1"/>
    <col min="11012" max="11012" width="12.42578125" style="4" customWidth="1"/>
    <col min="11013" max="11013" width="0" style="4" hidden="1" customWidth="1"/>
    <col min="11014" max="11014" width="18.140625" style="4" customWidth="1"/>
    <col min="11015" max="11015" width="18.5703125" style="4" customWidth="1"/>
    <col min="11016" max="11016" width="25.140625" style="4" customWidth="1"/>
    <col min="11017" max="11261" width="52.5703125" style="4"/>
    <col min="11262" max="11262" width="52.5703125" style="4" customWidth="1"/>
    <col min="11263" max="11263" width="13.7109375" style="4" customWidth="1"/>
    <col min="11264" max="11264" width="52.5703125" style="4"/>
    <col min="11265" max="11265" width="0" style="4" hidden="1" customWidth="1"/>
    <col min="11266" max="11266" width="6.7109375" style="4" customWidth="1"/>
    <col min="11267" max="11267" width="80.140625" style="4" customWidth="1"/>
    <col min="11268" max="11268" width="12.42578125" style="4" customWidth="1"/>
    <col min="11269" max="11269" width="0" style="4" hidden="1" customWidth="1"/>
    <col min="11270" max="11270" width="18.140625" style="4" customWidth="1"/>
    <col min="11271" max="11271" width="18.5703125" style="4" customWidth="1"/>
    <col min="11272" max="11272" width="25.140625" style="4" customWidth="1"/>
    <col min="11273" max="11517" width="52.5703125" style="4"/>
    <col min="11518" max="11518" width="52.5703125" style="4" customWidth="1"/>
    <col min="11519" max="11519" width="13.7109375" style="4" customWidth="1"/>
    <col min="11520" max="11520" width="52.5703125" style="4"/>
    <col min="11521" max="11521" width="0" style="4" hidden="1" customWidth="1"/>
    <col min="11522" max="11522" width="6.7109375" style="4" customWidth="1"/>
    <col min="11523" max="11523" width="80.140625" style="4" customWidth="1"/>
    <col min="11524" max="11524" width="12.42578125" style="4" customWidth="1"/>
    <col min="11525" max="11525" width="0" style="4" hidden="1" customWidth="1"/>
    <col min="11526" max="11526" width="18.140625" style="4" customWidth="1"/>
    <col min="11527" max="11527" width="18.5703125" style="4" customWidth="1"/>
    <col min="11528" max="11528" width="25.140625" style="4" customWidth="1"/>
    <col min="11529" max="11773" width="52.5703125" style="4"/>
    <col min="11774" max="11774" width="52.5703125" style="4" customWidth="1"/>
    <col min="11775" max="11775" width="13.7109375" style="4" customWidth="1"/>
    <col min="11776" max="11776" width="52.5703125" style="4"/>
    <col min="11777" max="11777" width="0" style="4" hidden="1" customWidth="1"/>
    <col min="11778" max="11778" width="6.7109375" style="4" customWidth="1"/>
    <col min="11779" max="11779" width="80.140625" style="4" customWidth="1"/>
    <col min="11780" max="11780" width="12.42578125" style="4" customWidth="1"/>
    <col min="11781" max="11781" width="0" style="4" hidden="1" customWidth="1"/>
    <col min="11782" max="11782" width="18.140625" style="4" customWidth="1"/>
    <col min="11783" max="11783" width="18.5703125" style="4" customWidth="1"/>
    <col min="11784" max="11784" width="25.140625" style="4" customWidth="1"/>
    <col min="11785" max="12029" width="52.5703125" style="4"/>
    <col min="12030" max="12030" width="52.5703125" style="4" customWidth="1"/>
    <col min="12031" max="12031" width="13.7109375" style="4" customWidth="1"/>
    <col min="12032" max="12032" width="52.5703125" style="4"/>
    <col min="12033" max="12033" width="0" style="4" hidden="1" customWidth="1"/>
    <col min="12034" max="12034" width="6.7109375" style="4" customWidth="1"/>
    <col min="12035" max="12035" width="80.140625" style="4" customWidth="1"/>
    <col min="12036" max="12036" width="12.42578125" style="4" customWidth="1"/>
    <col min="12037" max="12037" width="0" style="4" hidden="1" customWidth="1"/>
    <col min="12038" max="12038" width="18.140625" style="4" customWidth="1"/>
    <col min="12039" max="12039" width="18.5703125" style="4" customWidth="1"/>
    <col min="12040" max="12040" width="25.140625" style="4" customWidth="1"/>
    <col min="12041" max="12285" width="52.5703125" style="4"/>
    <col min="12286" max="12286" width="52.5703125" style="4" customWidth="1"/>
    <col min="12287" max="12287" width="13.7109375" style="4" customWidth="1"/>
    <col min="12288" max="12288" width="52.5703125" style="4"/>
    <col min="12289" max="12289" width="0" style="4" hidden="1" customWidth="1"/>
    <col min="12290" max="12290" width="6.7109375" style="4" customWidth="1"/>
    <col min="12291" max="12291" width="80.140625" style="4" customWidth="1"/>
    <col min="12292" max="12292" width="12.42578125" style="4" customWidth="1"/>
    <col min="12293" max="12293" width="0" style="4" hidden="1" customWidth="1"/>
    <col min="12294" max="12294" width="18.140625" style="4" customWidth="1"/>
    <col min="12295" max="12295" width="18.5703125" style="4" customWidth="1"/>
    <col min="12296" max="12296" width="25.140625" style="4" customWidth="1"/>
    <col min="12297" max="12541" width="52.5703125" style="4"/>
    <col min="12542" max="12542" width="52.5703125" style="4" customWidth="1"/>
    <col min="12543" max="12543" width="13.7109375" style="4" customWidth="1"/>
    <col min="12544" max="12544" width="52.5703125" style="4"/>
    <col min="12545" max="12545" width="0" style="4" hidden="1" customWidth="1"/>
    <col min="12546" max="12546" width="6.7109375" style="4" customWidth="1"/>
    <col min="12547" max="12547" width="80.140625" style="4" customWidth="1"/>
    <col min="12548" max="12548" width="12.42578125" style="4" customWidth="1"/>
    <col min="12549" max="12549" width="0" style="4" hidden="1" customWidth="1"/>
    <col min="12550" max="12550" width="18.140625" style="4" customWidth="1"/>
    <col min="12551" max="12551" width="18.5703125" style="4" customWidth="1"/>
    <col min="12552" max="12552" width="25.140625" style="4" customWidth="1"/>
    <col min="12553" max="12797" width="52.5703125" style="4"/>
    <col min="12798" max="12798" width="52.5703125" style="4" customWidth="1"/>
    <col min="12799" max="12799" width="13.7109375" style="4" customWidth="1"/>
    <col min="12800" max="12800" width="52.5703125" style="4"/>
    <col min="12801" max="12801" width="0" style="4" hidden="1" customWidth="1"/>
    <col min="12802" max="12802" width="6.7109375" style="4" customWidth="1"/>
    <col min="12803" max="12803" width="80.140625" style="4" customWidth="1"/>
    <col min="12804" max="12804" width="12.42578125" style="4" customWidth="1"/>
    <col min="12805" max="12805" width="0" style="4" hidden="1" customWidth="1"/>
    <col min="12806" max="12806" width="18.140625" style="4" customWidth="1"/>
    <col min="12807" max="12807" width="18.5703125" style="4" customWidth="1"/>
    <col min="12808" max="12808" width="25.140625" style="4" customWidth="1"/>
    <col min="12809" max="13053" width="52.5703125" style="4"/>
    <col min="13054" max="13054" width="52.5703125" style="4" customWidth="1"/>
    <col min="13055" max="13055" width="13.7109375" style="4" customWidth="1"/>
    <col min="13056" max="13056" width="52.5703125" style="4"/>
    <col min="13057" max="13057" width="0" style="4" hidden="1" customWidth="1"/>
    <col min="13058" max="13058" width="6.7109375" style="4" customWidth="1"/>
    <col min="13059" max="13059" width="80.140625" style="4" customWidth="1"/>
    <col min="13060" max="13060" width="12.42578125" style="4" customWidth="1"/>
    <col min="13061" max="13061" width="0" style="4" hidden="1" customWidth="1"/>
    <col min="13062" max="13062" width="18.140625" style="4" customWidth="1"/>
    <col min="13063" max="13063" width="18.5703125" style="4" customWidth="1"/>
    <col min="13064" max="13064" width="25.140625" style="4" customWidth="1"/>
    <col min="13065" max="13309" width="52.5703125" style="4"/>
    <col min="13310" max="13310" width="52.5703125" style="4" customWidth="1"/>
    <col min="13311" max="13311" width="13.7109375" style="4" customWidth="1"/>
    <col min="13312" max="13312" width="52.5703125" style="4"/>
    <col min="13313" max="13313" width="0" style="4" hidden="1" customWidth="1"/>
    <col min="13314" max="13314" width="6.7109375" style="4" customWidth="1"/>
    <col min="13315" max="13315" width="80.140625" style="4" customWidth="1"/>
    <col min="13316" max="13316" width="12.42578125" style="4" customWidth="1"/>
    <col min="13317" max="13317" width="0" style="4" hidden="1" customWidth="1"/>
    <col min="13318" max="13318" width="18.140625" style="4" customWidth="1"/>
    <col min="13319" max="13319" width="18.5703125" style="4" customWidth="1"/>
    <col min="13320" max="13320" width="25.140625" style="4" customWidth="1"/>
    <col min="13321" max="13565" width="52.5703125" style="4"/>
    <col min="13566" max="13566" width="52.5703125" style="4" customWidth="1"/>
    <col min="13567" max="13567" width="13.7109375" style="4" customWidth="1"/>
    <col min="13568" max="13568" width="52.5703125" style="4"/>
    <col min="13569" max="13569" width="0" style="4" hidden="1" customWidth="1"/>
    <col min="13570" max="13570" width="6.7109375" style="4" customWidth="1"/>
    <col min="13571" max="13571" width="80.140625" style="4" customWidth="1"/>
    <col min="13572" max="13572" width="12.42578125" style="4" customWidth="1"/>
    <col min="13573" max="13573" width="0" style="4" hidden="1" customWidth="1"/>
    <col min="13574" max="13574" width="18.140625" style="4" customWidth="1"/>
    <col min="13575" max="13575" width="18.5703125" style="4" customWidth="1"/>
    <col min="13576" max="13576" width="25.140625" style="4" customWidth="1"/>
    <col min="13577" max="13821" width="52.5703125" style="4"/>
    <col min="13822" max="13822" width="52.5703125" style="4" customWidth="1"/>
    <col min="13823" max="13823" width="13.7109375" style="4" customWidth="1"/>
    <col min="13824" max="13824" width="52.5703125" style="4"/>
    <col min="13825" max="13825" width="0" style="4" hidden="1" customWidth="1"/>
    <col min="13826" max="13826" width="6.7109375" style="4" customWidth="1"/>
    <col min="13827" max="13827" width="80.140625" style="4" customWidth="1"/>
    <col min="13828" max="13828" width="12.42578125" style="4" customWidth="1"/>
    <col min="13829" max="13829" width="0" style="4" hidden="1" customWidth="1"/>
    <col min="13830" max="13830" width="18.140625" style="4" customWidth="1"/>
    <col min="13831" max="13831" width="18.5703125" style="4" customWidth="1"/>
    <col min="13832" max="13832" width="25.140625" style="4" customWidth="1"/>
    <col min="13833" max="14077" width="52.5703125" style="4"/>
    <col min="14078" max="14078" width="52.5703125" style="4" customWidth="1"/>
    <col min="14079" max="14079" width="13.7109375" style="4" customWidth="1"/>
    <col min="14080" max="14080" width="52.5703125" style="4"/>
    <col min="14081" max="14081" width="0" style="4" hidden="1" customWidth="1"/>
    <col min="14082" max="14082" width="6.7109375" style="4" customWidth="1"/>
    <col min="14083" max="14083" width="80.140625" style="4" customWidth="1"/>
    <col min="14084" max="14084" width="12.42578125" style="4" customWidth="1"/>
    <col min="14085" max="14085" width="0" style="4" hidden="1" customWidth="1"/>
    <col min="14086" max="14086" width="18.140625" style="4" customWidth="1"/>
    <col min="14087" max="14087" width="18.5703125" style="4" customWidth="1"/>
    <col min="14088" max="14088" width="25.140625" style="4" customWidth="1"/>
    <col min="14089" max="14333" width="52.5703125" style="4"/>
    <col min="14334" max="14334" width="52.5703125" style="4" customWidth="1"/>
    <col min="14335" max="14335" width="13.7109375" style="4" customWidth="1"/>
    <col min="14336" max="14336" width="52.5703125" style="4"/>
    <col min="14337" max="14337" width="0" style="4" hidden="1" customWidth="1"/>
    <col min="14338" max="14338" width="6.7109375" style="4" customWidth="1"/>
    <col min="14339" max="14339" width="80.140625" style="4" customWidth="1"/>
    <col min="14340" max="14340" width="12.42578125" style="4" customWidth="1"/>
    <col min="14341" max="14341" width="0" style="4" hidden="1" customWidth="1"/>
    <col min="14342" max="14342" width="18.140625" style="4" customWidth="1"/>
    <col min="14343" max="14343" width="18.5703125" style="4" customWidth="1"/>
    <col min="14344" max="14344" width="25.140625" style="4" customWidth="1"/>
    <col min="14345" max="14589" width="52.5703125" style="4"/>
    <col min="14590" max="14590" width="52.5703125" style="4" customWidth="1"/>
    <col min="14591" max="14591" width="13.7109375" style="4" customWidth="1"/>
    <col min="14592" max="14592" width="52.5703125" style="4"/>
    <col min="14593" max="14593" width="0" style="4" hidden="1" customWidth="1"/>
    <col min="14594" max="14594" width="6.7109375" style="4" customWidth="1"/>
    <col min="14595" max="14595" width="80.140625" style="4" customWidth="1"/>
    <col min="14596" max="14596" width="12.42578125" style="4" customWidth="1"/>
    <col min="14597" max="14597" width="0" style="4" hidden="1" customWidth="1"/>
    <col min="14598" max="14598" width="18.140625" style="4" customWidth="1"/>
    <col min="14599" max="14599" width="18.5703125" style="4" customWidth="1"/>
    <col min="14600" max="14600" width="25.140625" style="4" customWidth="1"/>
    <col min="14601" max="14845" width="52.5703125" style="4"/>
    <col min="14846" max="14846" width="52.5703125" style="4" customWidth="1"/>
    <col min="14847" max="14847" width="13.7109375" style="4" customWidth="1"/>
    <col min="14848" max="14848" width="52.5703125" style="4"/>
    <col min="14849" max="14849" width="0" style="4" hidden="1" customWidth="1"/>
    <col min="14850" max="14850" width="6.7109375" style="4" customWidth="1"/>
    <col min="14851" max="14851" width="80.140625" style="4" customWidth="1"/>
    <col min="14852" max="14852" width="12.42578125" style="4" customWidth="1"/>
    <col min="14853" max="14853" width="0" style="4" hidden="1" customWidth="1"/>
    <col min="14854" max="14854" width="18.140625" style="4" customWidth="1"/>
    <col min="14855" max="14855" width="18.5703125" style="4" customWidth="1"/>
    <col min="14856" max="14856" width="25.140625" style="4" customWidth="1"/>
    <col min="14857" max="15101" width="52.5703125" style="4"/>
    <col min="15102" max="15102" width="52.5703125" style="4" customWidth="1"/>
    <col min="15103" max="15103" width="13.7109375" style="4" customWidth="1"/>
    <col min="15104" max="15104" width="52.5703125" style="4"/>
    <col min="15105" max="15105" width="0" style="4" hidden="1" customWidth="1"/>
    <col min="15106" max="15106" width="6.7109375" style="4" customWidth="1"/>
    <col min="15107" max="15107" width="80.140625" style="4" customWidth="1"/>
    <col min="15108" max="15108" width="12.42578125" style="4" customWidth="1"/>
    <col min="15109" max="15109" width="0" style="4" hidden="1" customWidth="1"/>
    <col min="15110" max="15110" width="18.140625" style="4" customWidth="1"/>
    <col min="15111" max="15111" width="18.5703125" style="4" customWidth="1"/>
    <col min="15112" max="15112" width="25.140625" style="4" customWidth="1"/>
    <col min="15113" max="15357" width="52.5703125" style="4"/>
    <col min="15358" max="15358" width="52.5703125" style="4" customWidth="1"/>
    <col min="15359" max="15359" width="13.7109375" style="4" customWidth="1"/>
    <col min="15360" max="15360" width="52.5703125" style="4"/>
    <col min="15361" max="15361" width="0" style="4" hidden="1" customWidth="1"/>
    <col min="15362" max="15362" width="6.7109375" style="4" customWidth="1"/>
    <col min="15363" max="15363" width="80.140625" style="4" customWidth="1"/>
    <col min="15364" max="15364" width="12.42578125" style="4" customWidth="1"/>
    <col min="15365" max="15365" width="0" style="4" hidden="1" customWidth="1"/>
    <col min="15366" max="15366" width="18.140625" style="4" customWidth="1"/>
    <col min="15367" max="15367" width="18.5703125" style="4" customWidth="1"/>
    <col min="15368" max="15368" width="25.140625" style="4" customWidth="1"/>
    <col min="15369" max="15613" width="52.5703125" style="4"/>
    <col min="15614" max="15614" width="52.5703125" style="4" customWidth="1"/>
    <col min="15615" max="15615" width="13.7109375" style="4" customWidth="1"/>
    <col min="15616" max="15616" width="52.5703125" style="4"/>
    <col min="15617" max="15617" width="0" style="4" hidden="1" customWidth="1"/>
    <col min="15618" max="15618" width="6.7109375" style="4" customWidth="1"/>
    <col min="15619" max="15619" width="80.140625" style="4" customWidth="1"/>
    <col min="15620" max="15620" width="12.42578125" style="4" customWidth="1"/>
    <col min="15621" max="15621" width="0" style="4" hidden="1" customWidth="1"/>
    <col min="15622" max="15622" width="18.140625" style="4" customWidth="1"/>
    <col min="15623" max="15623" width="18.5703125" style="4" customWidth="1"/>
    <col min="15624" max="15624" width="25.140625" style="4" customWidth="1"/>
    <col min="15625" max="15869" width="52.5703125" style="4"/>
    <col min="15870" max="15870" width="52.5703125" style="4" customWidth="1"/>
    <col min="15871" max="15871" width="13.7109375" style="4" customWidth="1"/>
    <col min="15872" max="15872" width="52.5703125" style="4"/>
    <col min="15873" max="15873" width="0" style="4" hidden="1" customWidth="1"/>
    <col min="15874" max="15874" width="6.7109375" style="4" customWidth="1"/>
    <col min="15875" max="15875" width="80.140625" style="4" customWidth="1"/>
    <col min="15876" max="15876" width="12.42578125" style="4" customWidth="1"/>
    <col min="15877" max="15877" width="0" style="4" hidden="1" customWidth="1"/>
    <col min="15878" max="15878" width="18.140625" style="4" customWidth="1"/>
    <col min="15879" max="15879" width="18.5703125" style="4" customWidth="1"/>
    <col min="15880" max="15880" width="25.140625" style="4" customWidth="1"/>
    <col min="15881" max="16125" width="52.5703125" style="4"/>
    <col min="16126" max="16126" width="52.5703125" style="4" customWidth="1"/>
    <col min="16127" max="16127" width="13.7109375" style="4" customWidth="1"/>
    <col min="16128" max="16128" width="52.5703125" style="4"/>
    <col min="16129" max="16129" width="0" style="4" hidden="1" customWidth="1"/>
    <col min="16130" max="16130" width="6.7109375" style="4" customWidth="1"/>
    <col min="16131" max="16131" width="80.140625" style="4" customWidth="1"/>
    <col min="16132" max="16132" width="12.42578125" style="4" customWidth="1"/>
    <col min="16133" max="16133" width="0" style="4" hidden="1" customWidth="1"/>
    <col min="16134" max="16134" width="18.140625" style="4" customWidth="1"/>
    <col min="16135" max="16135" width="18.5703125" style="4" customWidth="1"/>
    <col min="16136" max="16136" width="25.140625" style="4" customWidth="1"/>
    <col min="16137" max="16381" width="52.5703125" style="4"/>
    <col min="16382" max="16382" width="52.5703125" style="4" customWidth="1"/>
    <col min="16383" max="16383" width="13.7109375" style="4" customWidth="1"/>
    <col min="16384" max="16384" width="52.5703125" style="4"/>
  </cols>
  <sheetData>
    <row r="1" spans="1:256" s="1" customFormat="1" x14ac:dyDescent="0.25">
      <c r="B1" s="423"/>
      <c r="C1" s="424"/>
      <c r="D1" s="424"/>
      <c r="E1" s="424"/>
      <c r="F1" s="424"/>
      <c r="G1" s="425"/>
      <c r="IT1" s="2">
        <v>43555</v>
      </c>
      <c r="IU1" s="1">
        <v>100001</v>
      </c>
    </row>
    <row r="2" spans="1:256" s="1" customFormat="1" x14ac:dyDescent="0.25">
      <c r="B2" s="426"/>
      <c r="C2" s="427"/>
      <c r="D2" s="427"/>
      <c r="E2" s="427"/>
      <c r="F2" s="427"/>
      <c r="G2" s="428"/>
      <c r="IT2" s="2">
        <v>43738</v>
      </c>
      <c r="IU2" s="1">
        <v>100003</v>
      </c>
    </row>
    <row r="3" spans="1:256" s="1" customFormat="1" x14ac:dyDescent="0.25">
      <c r="B3" s="429"/>
      <c r="C3" s="430"/>
      <c r="D3" s="430"/>
      <c r="E3" s="430"/>
      <c r="F3" s="430"/>
      <c r="G3" s="431"/>
      <c r="IS3" s="1" t="s">
        <v>0</v>
      </c>
      <c r="IU3" s="1">
        <v>100004</v>
      </c>
    </row>
    <row r="4" spans="1:256" s="1" customFormat="1" ht="25.5" customHeight="1" x14ac:dyDescent="0.25">
      <c r="A4" s="3" t="s">
        <v>1</v>
      </c>
      <c r="B4" s="432" t="s">
        <v>2</v>
      </c>
      <c r="C4" s="433"/>
      <c r="D4" s="433"/>
      <c r="E4" s="433"/>
      <c r="F4" s="433"/>
      <c r="G4" s="434"/>
      <c r="IS4" s="2">
        <v>43584</v>
      </c>
      <c r="IU4" s="1">
        <v>100001</v>
      </c>
    </row>
    <row r="5" spans="1:256" x14ac:dyDescent="0.25">
      <c r="B5" s="435"/>
      <c r="C5" s="436"/>
      <c r="D5" s="436"/>
      <c r="E5" s="436"/>
      <c r="F5" s="436"/>
      <c r="G5" s="437"/>
      <c r="IS5" s="4" t="s">
        <v>3</v>
      </c>
      <c r="IU5" s="1">
        <v>100003</v>
      </c>
    </row>
    <row r="6" spans="1:256" x14ac:dyDescent="0.25">
      <c r="A6" s="4" t="s">
        <v>4</v>
      </c>
      <c r="B6" s="438" t="s">
        <v>5</v>
      </c>
      <c r="C6" s="439"/>
      <c r="D6" s="439"/>
      <c r="E6" s="439"/>
      <c r="F6" s="439"/>
      <c r="G6" s="440"/>
      <c r="IU6" s="1">
        <v>100004</v>
      </c>
    </row>
    <row r="7" spans="1:256" x14ac:dyDescent="0.25">
      <c r="A7" t="s">
        <v>4</v>
      </c>
      <c r="B7" s="441"/>
      <c r="C7" s="442"/>
      <c r="D7" s="442"/>
      <c r="E7" s="442"/>
      <c r="F7" s="442"/>
      <c r="G7" s="443"/>
      <c r="IS7" s="4" t="s">
        <v>6</v>
      </c>
      <c r="IU7" s="1">
        <v>100002</v>
      </c>
    </row>
    <row r="8" spans="1:256" ht="63" x14ac:dyDescent="0.25">
      <c r="A8" s="5" t="s">
        <v>7</v>
      </c>
      <c r="B8" s="6" t="s">
        <v>8</v>
      </c>
      <c r="C8" s="444" t="s">
        <v>9</v>
      </c>
      <c r="D8" s="445"/>
      <c r="E8" s="7" t="s">
        <v>10</v>
      </c>
      <c r="F8" s="7" t="s">
        <v>11</v>
      </c>
      <c r="G8" s="7" t="s">
        <v>12</v>
      </c>
      <c r="IU8" s="1">
        <v>100005</v>
      </c>
    </row>
    <row r="9" spans="1:256" ht="31.5" x14ac:dyDescent="0.25">
      <c r="A9" s="5" t="s">
        <v>13</v>
      </c>
      <c r="B9" s="8"/>
      <c r="C9" s="446"/>
      <c r="D9" s="447"/>
      <c r="E9" s="9" t="s">
        <v>14</v>
      </c>
      <c r="F9" s="9" t="s">
        <v>15</v>
      </c>
      <c r="G9" s="9" t="s">
        <v>15</v>
      </c>
      <c r="IU9" s="1">
        <v>100006</v>
      </c>
    </row>
    <row r="10" spans="1:256" x14ac:dyDescent="0.25">
      <c r="A10" s="5" t="s">
        <v>16</v>
      </c>
      <c r="B10" s="10"/>
      <c r="C10" s="11"/>
      <c r="D10" s="12"/>
      <c r="E10" s="10"/>
      <c r="F10" s="10"/>
      <c r="G10" s="10"/>
      <c r="IU10" s="1">
        <v>100007</v>
      </c>
      <c r="IV10" s="4" t="s">
        <v>17</v>
      </c>
    </row>
    <row r="11" spans="1:256" x14ac:dyDescent="0.25">
      <c r="A11" s="5" t="s">
        <v>18</v>
      </c>
      <c r="B11" s="13">
        <v>1.1000000000000001</v>
      </c>
      <c r="C11" s="14" t="s">
        <v>19</v>
      </c>
      <c r="D11" s="15" t="s">
        <v>20</v>
      </c>
      <c r="E11" s="16">
        <v>238.16</v>
      </c>
      <c r="F11" s="16">
        <v>235.91</v>
      </c>
      <c r="G11" s="16">
        <v>275.93</v>
      </c>
      <c r="IU11" s="1">
        <v>100008</v>
      </c>
    </row>
    <row r="12" spans="1:256" s="22" customFormat="1" x14ac:dyDescent="0.2">
      <c r="A12" s="17" t="s">
        <v>21</v>
      </c>
      <c r="B12" s="18">
        <v>1.2</v>
      </c>
      <c r="C12" s="19" t="s">
        <v>22</v>
      </c>
      <c r="D12" s="20" t="s">
        <v>20</v>
      </c>
      <c r="E12" s="21">
        <v>238.16</v>
      </c>
      <c r="F12" s="21">
        <v>235.91</v>
      </c>
      <c r="G12" s="21">
        <v>275.93</v>
      </c>
      <c r="IU12" s="1">
        <v>100009</v>
      </c>
    </row>
    <row r="13" spans="1:256" s="26" customFormat="1" x14ac:dyDescent="0.25">
      <c r="A13" s="23" t="s">
        <v>23</v>
      </c>
      <c r="B13" s="24"/>
      <c r="C13" s="11"/>
      <c r="D13" s="12"/>
      <c r="E13" s="25"/>
      <c r="F13" s="25"/>
      <c r="G13" s="25"/>
      <c r="IU13" s="1">
        <v>100007</v>
      </c>
    </row>
    <row r="14" spans="1:256" s="22" customFormat="1" x14ac:dyDescent="0.25">
      <c r="A14" s="27" t="s">
        <v>24</v>
      </c>
      <c r="B14" s="28">
        <v>2</v>
      </c>
      <c r="C14" s="19" t="s">
        <v>25</v>
      </c>
      <c r="D14" s="20" t="s">
        <v>20</v>
      </c>
      <c r="E14" s="21">
        <v>76.562428137084027</v>
      </c>
      <c r="F14" s="21">
        <v>183.30454913995399</v>
      </c>
      <c r="G14" s="21">
        <v>216.81875421207502</v>
      </c>
      <c r="IU14" s="1">
        <v>100008</v>
      </c>
    </row>
    <row r="15" spans="1:256" x14ac:dyDescent="0.25">
      <c r="A15" s="5" t="s">
        <v>26</v>
      </c>
      <c r="B15" s="24"/>
      <c r="C15" s="11"/>
      <c r="D15" s="12"/>
      <c r="E15" s="25"/>
      <c r="F15" s="25"/>
      <c r="G15" s="25"/>
      <c r="IU15" s="1">
        <v>100009</v>
      </c>
    </row>
    <row r="16" spans="1:256" x14ac:dyDescent="0.25">
      <c r="A16" s="5" t="s">
        <v>27</v>
      </c>
      <c r="B16" s="13">
        <v>3.1</v>
      </c>
      <c r="C16" s="14" t="s">
        <v>28</v>
      </c>
      <c r="D16" s="15" t="s">
        <v>29</v>
      </c>
      <c r="E16" s="16">
        <v>313.70209157485499</v>
      </c>
      <c r="F16" s="16">
        <v>401.48485766384402</v>
      </c>
      <c r="G16" s="16">
        <v>473.17705929147598</v>
      </c>
      <c r="IU16" s="1">
        <v>100002</v>
      </c>
    </row>
    <row r="17" spans="1:255" s="22" customFormat="1" x14ac:dyDescent="0.25">
      <c r="A17" s="29" t="s">
        <v>17</v>
      </c>
      <c r="B17" s="18">
        <v>3.2</v>
      </c>
      <c r="C17" s="19" t="s">
        <v>30</v>
      </c>
      <c r="D17" s="20" t="s">
        <v>20</v>
      </c>
      <c r="E17" s="21">
        <v>314.72242813708402</v>
      </c>
      <c r="F17" s="21">
        <v>419.21454913995399</v>
      </c>
      <c r="G17" s="21">
        <v>492.74875421207503</v>
      </c>
      <c r="IU17" s="1">
        <v>100005</v>
      </c>
    </row>
    <row r="18" spans="1:255" x14ac:dyDescent="0.25">
      <c r="A18" s="5" t="s">
        <v>31</v>
      </c>
      <c r="B18" s="30"/>
      <c r="C18" s="14"/>
      <c r="D18" s="15"/>
      <c r="E18" s="31"/>
      <c r="F18" s="31"/>
      <c r="G18" s="31"/>
      <c r="IU18" s="1">
        <v>100006</v>
      </c>
    </row>
    <row r="19" spans="1:255" s="5" customFormat="1" x14ac:dyDescent="0.25">
      <c r="A19" s="5" t="s">
        <v>32</v>
      </c>
      <c r="B19" s="32">
        <v>4.0999999999999996</v>
      </c>
      <c r="C19" s="33" t="s">
        <v>33</v>
      </c>
      <c r="D19" s="34" t="s">
        <v>34</v>
      </c>
      <c r="E19" s="31"/>
      <c r="F19" s="31"/>
      <c r="G19" s="31"/>
      <c r="IU19" s="1"/>
    </row>
    <row r="20" spans="1:255" x14ac:dyDescent="0.25">
      <c r="A20" s="35" t="s">
        <v>35</v>
      </c>
      <c r="B20" s="30"/>
      <c r="C20" s="14" t="s">
        <v>36</v>
      </c>
      <c r="D20" s="15"/>
      <c r="E20" s="36">
        <v>1317190.5088</v>
      </c>
      <c r="F20" s="36">
        <v>1701856.0368999999</v>
      </c>
      <c r="G20" s="36">
        <v>1714844.5595</v>
      </c>
      <c r="IU20" s="1"/>
    </row>
    <row r="21" spans="1:255" x14ac:dyDescent="0.25">
      <c r="A21" s="35" t="s">
        <v>37</v>
      </c>
      <c r="B21" s="30"/>
      <c r="C21" s="14" t="s">
        <v>38</v>
      </c>
      <c r="D21" s="15"/>
      <c r="E21" s="36">
        <v>1317190.5088</v>
      </c>
      <c r="F21" s="36">
        <v>1701856.0368999999</v>
      </c>
      <c r="G21" s="36">
        <v>1714844.5595</v>
      </c>
      <c r="IU21" s="1"/>
    </row>
    <row r="22" spans="1:255" x14ac:dyDescent="0.25">
      <c r="A22" s="35" t="s">
        <v>39</v>
      </c>
      <c r="B22" s="30"/>
      <c r="C22" s="14"/>
      <c r="D22" s="15"/>
      <c r="E22" s="37"/>
      <c r="F22" s="38"/>
      <c r="G22" s="39"/>
      <c r="IU22" s="1"/>
    </row>
    <row r="23" spans="1:255" s="5" customFormat="1" x14ac:dyDescent="0.25">
      <c r="A23" s="35" t="s">
        <v>40</v>
      </c>
      <c r="B23" s="32">
        <v>4.2</v>
      </c>
      <c r="C23" s="33" t="s">
        <v>41</v>
      </c>
      <c r="D23" s="34" t="s">
        <v>34</v>
      </c>
      <c r="E23" s="37"/>
      <c r="F23" s="38"/>
      <c r="G23" s="36"/>
    </row>
    <row r="24" spans="1:255" x14ac:dyDescent="0.25">
      <c r="A24" s="35" t="s">
        <v>42</v>
      </c>
      <c r="B24" s="30"/>
      <c r="C24" s="14" t="s">
        <v>36</v>
      </c>
      <c r="D24" s="15"/>
      <c r="E24" s="36">
        <v>1321474.757</v>
      </c>
      <c r="F24" s="36">
        <v>1777010.5088</v>
      </c>
      <c r="G24" s="36">
        <v>1785774.4871</v>
      </c>
    </row>
    <row r="25" spans="1:255" x14ac:dyDescent="0.25">
      <c r="A25" s="35" t="s">
        <v>43</v>
      </c>
      <c r="B25" s="30"/>
      <c r="C25" s="14" t="s">
        <v>38</v>
      </c>
      <c r="D25" s="15"/>
      <c r="E25" s="36">
        <v>1321474.757</v>
      </c>
      <c r="F25" s="36">
        <v>1777010.5088</v>
      </c>
      <c r="G25" s="36">
        <v>1785774.4871</v>
      </c>
      <c r="H25" s="40"/>
    </row>
    <row r="26" spans="1:255" ht="9.1999999999999993" customHeight="1" x14ac:dyDescent="0.25">
      <c r="B26" s="30"/>
      <c r="C26" s="14"/>
      <c r="D26" s="15"/>
      <c r="E26" s="37"/>
      <c r="F26" s="38"/>
      <c r="G26" s="38"/>
    </row>
    <row r="27" spans="1:255" s="5" customFormat="1" x14ac:dyDescent="0.25">
      <c r="A27" s="4"/>
      <c r="B27" s="32">
        <v>4.3</v>
      </c>
      <c r="C27" s="33" t="s">
        <v>44</v>
      </c>
      <c r="D27" s="34" t="s">
        <v>34</v>
      </c>
      <c r="E27" s="31"/>
      <c r="F27" s="31"/>
      <c r="G27" s="31"/>
    </row>
    <row r="28" spans="1:255" s="5" customFormat="1" x14ac:dyDescent="0.25">
      <c r="A28" s="4" t="s">
        <v>3</v>
      </c>
      <c r="B28" s="30"/>
      <c r="C28" s="33" t="s">
        <v>45</v>
      </c>
      <c r="D28" s="34"/>
      <c r="E28" s="31"/>
      <c r="F28" s="31"/>
      <c r="G28" s="31"/>
    </row>
    <row r="29" spans="1:255" s="5" customFormat="1" x14ac:dyDescent="0.25">
      <c r="A29" s="4" t="s">
        <v>6</v>
      </c>
      <c r="B29" s="30"/>
      <c r="C29" s="14" t="s">
        <v>36</v>
      </c>
      <c r="D29" s="34"/>
      <c r="E29" s="31" t="s">
        <v>46</v>
      </c>
      <c r="F29" s="31" t="s">
        <v>46</v>
      </c>
      <c r="G29" s="31" t="s">
        <v>46</v>
      </c>
    </row>
    <row r="30" spans="1:255" x14ac:dyDescent="0.25">
      <c r="B30" s="30"/>
      <c r="C30" s="33" t="s">
        <v>47</v>
      </c>
      <c r="D30" s="15"/>
      <c r="E30" s="41"/>
      <c r="F30" s="41"/>
      <c r="G30" s="41"/>
    </row>
    <row r="31" spans="1:255" s="5" customFormat="1" x14ac:dyDescent="0.25">
      <c r="A31" s="4"/>
      <c r="B31" s="30"/>
      <c r="C31" s="14" t="s">
        <v>36</v>
      </c>
      <c r="D31" s="34"/>
      <c r="E31" s="31" t="s">
        <v>46</v>
      </c>
      <c r="F31" s="31" t="s">
        <v>46</v>
      </c>
      <c r="G31" s="31" t="s">
        <v>46</v>
      </c>
    </row>
    <row r="32" spans="1:255" x14ac:dyDescent="0.25">
      <c r="B32" s="30"/>
      <c r="C32" s="14"/>
      <c r="D32" s="15"/>
      <c r="E32" s="41"/>
      <c r="F32" s="41"/>
      <c r="G32" s="41"/>
    </row>
    <row r="33" spans="1:7" s="26" customFormat="1" x14ac:dyDescent="0.25">
      <c r="B33" s="42"/>
      <c r="C33" s="11"/>
      <c r="D33" s="12"/>
      <c r="E33" s="25"/>
      <c r="F33" s="25"/>
      <c r="G33" s="25"/>
    </row>
    <row r="34" spans="1:7" x14ac:dyDescent="0.25">
      <c r="A34" s="4" t="s">
        <v>48</v>
      </c>
      <c r="B34" s="30"/>
      <c r="C34" s="43" t="s">
        <v>49</v>
      </c>
      <c r="D34" s="34"/>
      <c r="E34" s="31"/>
      <c r="F34" s="31"/>
      <c r="G34" s="31"/>
    </row>
    <row r="35" spans="1:7" x14ac:dyDescent="0.25">
      <c r="A35" s="4" t="s">
        <v>50</v>
      </c>
      <c r="B35" s="30">
        <v>5.0999999999999996</v>
      </c>
      <c r="C35" s="14" t="s">
        <v>51</v>
      </c>
      <c r="D35" s="15" t="s">
        <v>29</v>
      </c>
      <c r="E35" s="31" t="s">
        <v>46</v>
      </c>
      <c r="F35" s="31" t="s">
        <v>46</v>
      </c>
      <c r="G35" s="31" t="s">
        <v>46</v>
      </c>
    </row>
    <row r="36" spans="1:7" x14ac:dyDescent="0.25">
      <c r="A36" s="4" t="s">
        <v>52</v>
      </c>
      <c r="B36" s="30">
        <v>5.2</v>
      </c>
      <c r="C36" s="14" t="s">
        <v>52</v>
      </c>
      <c r="D36" s="15" t="s">
        <v>29</v>
      </c>
      <c r="E36" s="44">
        <v>1.3113465480000002</v>
      </c>
      <c r="F36" s="45">
        <f>20.123549665+0.308475609</f>
        <v>20.432025273999997</v>
      </c>
      <c r="G36" s="45">
        <v>22.747425230000001</v>
      </c>
    </row>
    <row r="37" spans="1:7" x14ac:dyDescent="0.25">
      <c r="A37" s="4" t="s">
        <v>53</v>
      </c>
      <c r="B37" s="30">
        <v>5.3</v>
      </c>
      <c r="C37" s="14" t="s">
        <v>54</v>
      </c>
      <c r="D37" s="15" t="s">
        <v>29</v>
      </c>
      <c r="E37" s="44">
        <v>0</v>
      </c>
      <c r="F37" s="44">
        <v>0</v>
      </c>
      <c r="G37" s="45">
        <v>0</v>
      </c>
    </row>
    <row r="38" spans="1:7" x14ac:dyDescent="0.25">
      <c r="B38" s="30"/>
      <c r="C38" s="14" t="s">
        <v>55</v>
      </c>
      <c r="D38" s="15"/>
      <c r="E38" s="46"/>
      <c r="F38" s="46"/>
      <c r="G38" s="46"/>
    </row>
    <row r="39" spans="1:7" x14ac:dyDescent="0.25">
      <c r="B39" s="30">
        <v>5.4</v>
      </c>
      <c r="C39" s="14" t="s">
        <v>56</v>
      </c>
      <c r="D39" s="15" t="s">
        <v>29</v>
      </c>
      <c r="E39" s="31" t="s">
        <v>46</v>
      </c>
      <c r="F39" s="31" t="s">
        <v>46</v>
      </c>
      <c r="G39" s="31" t="s">
        <v>46</v>
      </c>
    </row>
    <row r="40" spans="1:7" s="47" customFormat="1" x14ac:dyDescent="0.25">
      <c r="A40" s="4" t="s">
        <v>57</v>
      </c>
      <c r="B40" s="30">
        <v>5.5</v>
      </c>
      <c r="C40" s="14" t="s">
        <v>58</v>
      </c>
      <c r="D40" s="15" t="s">
        <v>29</v>
      </c>
      <c r="E40" s="45">
        <v>4.1986699999999998E-4</v>
      </c>
      <c r="F40" s="45">
        <v>5.1466440000000006E-3</v>
      </c>
      <c r="G40" s="45">
        <v>9.3090059999999999E-3</v>
      </c>
    </row>
    <row r="41" spans="1:7" x14ac:dyDescent="0.25">
      <c r="B41" s="48">
        <v>5.6</v>
      </c>
      <c r="C41" s="19" t="s">
        <v>59</v>
      </c>
      <c r="D41" s="20" t="s">
        <v>20</v>
      </c>
      <c r="E41" s="49">
        <v>1.3117664150000001</v>
      </c>
      <c r="F41" s="50">
        <v>20.437171917999997</v>
      </c>
      <c r="G41" s="50">
        <v>22.756734235999996</v>
      </c>
    </row>
    <row r="42" spans="1:7" x14ac:dyDescent="0.25">
      <c r="B42" s="30"/>
      <c r="C42" s="14"/>
      <c r="D42" s="15"/>
      <c r="E42" s="45"/>
      <c r="F42" s="45"/>
      <c r="G42" s="45"/>
    </row>
    <row r="43" spans="1:7" x14ac:dyDescent="0.25">
      <c r="B43" s="30"/>
      <c r="C43" s="43" t="s">
        <v>60</v>
      </c>
      <c r="D43" s="15"/>
      <c r="E43" s="31"/>
      <c r="F43" s="31"/>
      <c r="G43" s="31"/>
    </row>
    <row r="44" spans="1:7" x14ac:dyDescent="0.25">
      <c r="A44" s="4" t="s">
        <v>61</v>
      </c>
      <c r="B44" s="30">
        <v>6.1</v>
      </c>
      <c r="C44" s="14" t="s">
        <v>62</v>
      </c>
      <c r="D44" s="15" t="s">
        <v>29</v>
      </c>
      <c r="E44" s="45">
        <v>0.23853062881355927</v>
      </c>
      <c r="F44" s="45">
        <v>1.9632051152542371</v>
      </c>
      <c r="G44" s="45">
        <v>2.3089615338983052</v>
      </c>
    </row>
    <row r="45" spans="1:7" x14ac:dyDescent="0.25">
      <c r="A45" s="4" t="s">
        <v>63</v>
      </c>
      <c r="B45" s="30">
        <v>6.2</v>
      </c>
      <c r="C45" s="14" t="s">
        <v>64</v>
      </c>
      <c r="D45" s="15" t="s">
        <v>29</v>
      </c>
      <c r="E45" s="45">
        <v>2.2418349999999997E-3</v>
      </c>
      <c r="F45" s="45">
        <v>1.8451217999999998E-2</v>
      </c>
      <c r="G45" s="45">
        <v>2.1700814999999998E-2</v>
      </c>
    </row>
    <row r="46" spans="1:7" x14ac:dyDescent="0.25">
      <c r="A46" s="4" t="s">
        <v>65</v>
      </c>
      <c r="B46" s="30">
        <v>6.3</v>
      </c>
      <c r="C46" s="14" t="s">
        <v>66</v>
      </c>
      <c r="D46" s="15" t="s">
        <v>29</v>
      </c>
      <c r="E46" s="45">
        <v>0.24891170581355926</v>
      </c>
      <c r="F46" s="45">
        <v>2.0456279132542372</v>
      </c>
      <c r="G46" s="45">
        <v>2.4058269888983053</v>
      </c>
    </row>
    <row r="47" spans="1:7" ht="33.75" customHeight="1" x14ac:dyDescent="0.25">
      <c r="B47" s="30">
        <v>6.4</v>
      </c>
      <c r="C47" s="51" t="s">
        <v>67</v>
      </c>
      <c r="D47" s="15" t="s">
        <v>68</v>
      </c>
      <c r="E47" s="52">
        <v>1.21E-2</v>
      </c>
      <c r="F47" s="52">
        <v>9.5999999999999992E-3</v>
      </c>
      <c r="G47" s="52">
        <v>9.5999999999999992E-3</v>
      </c>
    </row>
    <row r="48" spans="1:7" x14ac:dyDescent="0.25">
      <c r="B48" s="30">
        <v>6.5</v>
      </c>
      <c r="C48" s="51" t="s">
        <v>69</v>
      </c>
      <c r="D48" s="15" t="s">
        <v>68</v>
      </c>
      <c r="E48" s="52">
        <v>1.4800000000000001E-2</v>
      </c>
      <c r="F48" s="52">
        <v>1.17E-2</v>
      </c>
      <c r="G48" s="52">
        <v>1.17E-2</v>
      </c>
    </row>
    <row r="49" spans="1:7" ht="16.5" thickBot="1" x14ac:dyDescent="0.3">
      <c r="B49" s="53"/>
      <c r="C49" s="54"/>
      <c r="D49" s="55"/>
      <c r="E49" s="56"/>
      <c r="F49" s="56"/>
      <c r="G49" s="56"/>
    </row>
    <row r="50" spans="1:7" x14ac:dyDescent="0.25">
      <c r="B50" s="57"/>
      <c r="C50" s="58"/>
      <c r="D50" s="59"/>
      <c r="E50" s="60"/>
      <c r="F50" s="60"/>
      <c r="G50" s="60"/>
    </row>
    <row r="51" spans="1:7" x14ac:dyDescent="0.25">
      <c r="A51" s="14" t="s">
        <v>70</v>
      </c>
      <c r="B51" s="30">
        <v>7.1</v>
      </c>
      <c r="C51" s="14" t="s">
        <v>70</v>
      </c>
      <c r="D51" s="61"/>
      <c r="E51" s="62" t="e">
        <v>#N/A</v>
      </c>
      <c r="F51" s="62">
        <v>4.4160299267673064E-2</v>
      </c>
      <c r="G51" s="62">
        <v>4.1362307275640831E-2</v>
      </c>
    </row>
    <row r="52" spans="1:7" x14ac:dyDescent="0.25">
      <c r="B52" s="30">
        <v>7.2</v>
      </c>
      <c r="C52" s="14" t="s">
        <v>71</v>
      </c>
      <c r="D52" s="15"/>
      <c r="E52" s="31"/>
      <c r="F52" s="31"/>
      <c r="G52" s="31"/>
    </row>
    <row r="53" spans="1:7" x14ac:dyDescent="0.25">
      <c r="A53" s="14" t="s">
        <v>72</v>
      </c>
      <c r="B53" s="30"/>
      <c r="C53" s="14" t="s">
        <v>72</v>
      </c>
      <c r="D53" s="15" t="s">
        <v>73</v>
      </c>
      <c r="E53" s="52" t="e">
        <v>#NUM!</v>
      </c>
      <c r="F53" s="52">
        <v>8.8174503788061243E-2</v>
      </c>
      <c r="G53" s="52">
        <v>9.580762602538706E-2</v>
      </c>
    </row>
    <row r="54" spans="1:7" x14ac:dyDescent="0.25">
      <c r="A54" s="14" t="s">
        <v>74</v>
      </c>
      <c r="B54" s="30"/>
      <c r="C54" s="14" t="s">
        <v>74</v>
      </c>
      <c r="D54" s="15" t="s">
        <v>73</v>
      </c>
      <c r="E54" s="52" t="e">
        <v>#N/A</v>
      </c>
      <c r="F54" s="52">
        <v>0.10625941157341004</v>
      </c>
      <c r="G54" s="52">
        <v>0.10871210694313052</v>
      </c>
    </row>
    <row r="55" spans="1:7" x14ac:dyDescent="0.25">
      <c r="A55" s="14" t="s">
        <v>75</v>
      </c>
      <c r="B55" s="30"/>
      <c r="C55" s="14" t="s">
        <v>75</v>
      </c>
      <c r="D55" s="15" t="s">
        <v>73</v>
      </c>
      <c r="E55" s="52" t="s">
        <v>76</v>
      </c>
      <c r="F55" s="52">
        <v>0.10582037568092348</v>
      </c>
      <c r="G55" s="52">
        <v>0.10769583582878112</v>
      </c>
    </row>
    <row r="56" spans="1:7" x14ac:dyDescent="0.25">
      <c r="A56" s="14" t="s">
        <v>77</v>
      </c>
      <c r="B56" s="30"/>
      <c r="C56" s="14" t="s">
        <v>77</v>
      </c>
      <c r="D56" s="15" t="s">
        <v>73</v>
      </c>
      <c r="E56" s="62" t="e">
        <v>#N/A</v>
      </c>
      <c r="F56" s="62">
        <v>0.10744424766362481</v>
      </c>
      <c r="G56" s="62">
        <v>0.10841179231855058</v>
      </c>
    </row>
    <row r="57" spans="1:7" x14ac:dyDescent="0.25">
      <c r="B57" s="30"/>
      <c r="C57" s="14" t="s">
        <v>78</v>
      </c>
      <c r="D57" s="15"/>
      <c r="E57" s="63">
        <v>41443</v>
      </c>
      <c r="F57" s="63">
        <v>41443</v>
      </c>
      <c r="G57" s="63">
        <v>41443</v>
      </c>
    </row>
    <row r="58" spans="1:7" x14ac:dyDescent="0.25">
      <c r="B58" s="30"/>
      <c r="C58" s="14"/>
      <c r="D58" s="15"/>
      <c r="E58" s="31"/>
      <c r="F58" s="31"/>
      <c r="G58" s="31"/>
    </row>
    <row r="59" spans="1:7" x14ac:dyDescent="0.25">
      <c r="A59" s="14" t="s">
        <v>79</v>
      </c>
      <c r="B59" s="30">
        <v>7.3</v>
      </c>
      <c r="C59" s="14" t="s">
        <v>79</v>
      </c>
      <c r="D59" s="61"/>
      <c r="E59" s="52">
        <v>7.3917183548414922E-2</v>
      </c>
      <c r="F59" s="52">
        <v>6.8099999999999994E-2</v>
      </c>
      <c r="G59" s="52">
        <v>6.8099999999999994E-2</v>
      </c>
    </row>
    <row r="60" spans="1:7" x14ac:dyDescent="0.25">
      <c r="B60" s="30">
        <v>7.4</v>
      </c>
      <c r="C60" s="14" t="s">
        <v>80</v>
      </c>
      <c r="D60" s="15"/>
      <c r="E60" s="31"/>
      <c r="F60" s="31"/>
      <c r="G60" s="31"/>
    </row>
    <row r="61" spans="1:7" x14ac:dyDescent="0.25">
      <c r="A61" s="14" t="s">
        <v>72</v>
      </c>
      <c r="B61" s="30"/>
      <c r="C61" s="14" t="s">
        <v>81</v>
      </c>
      <c r="D61" s="15" t="s">
        <v>73</v>
      </c>
      <c r="E61" s="52">
        <v>0.14237114787101746</v>
      </c>
      <c r="F61" s="52">
        <v>0.13654232706610392</v>
      </c>
      <c r="G61" s="52">
        <v>0.13654232706610392</v>
      </c>
    </row>
    <row r="62" spans="1:7" x14ac:dyDescent="0.25">
      <c r="A62" s="14" t="s">
        <v>74</v>
      </c>
      <c r="B62" s="30"/>
      <c r="C62" s="14" t="s">
        <v>74</v>
      </c>
      <c r="D62" s="15" t="s">
        <v>73</v>
      </c>
      <c r="E62" s="52">
        <v>7.5568720698356628E-2</v>
      </c>
      <c r="F62" s="52">
        <v>7.2515072415104909E-2</v>
      </c>
      <c r="G62" s="52">
        <v>7.2515072415104909E-2</v>
      </c>
    </row>
    <row r="63" spans="1:7" x14ac:dyDescent="0.25">
      <c r="A63" s="14" t="s">
        <v>75</v>
      </c>
      <c r="B63" s="30"/>
      <c r="C63" s="14" t="s">
        <v>75</v>
      </c>
      <c r="D63" s="15" t="s">
        <v>73</v>
      </c>
      <c r="E63" s="52" t="s">
        <v>76</v>
      </c>
      <c r="F63" s="52">
        <v>9.1386417733822167E-2</v>
      </c>
      <c r="G63" s="52">
        <v>9.1386417733822167E-2</v>
      </c>
    </row>
    <row r="64" spans="1:7" x14ac:dyDescent="0.25">
      <c r="A64" s="14" t="s">
        <v>77</v>
      </c>
      <c r="B64" s="30"/>
      <c r="C64" s="14" t="s">
        <v>77</v>
      </c>
      <c r="D64" s="15" t="s">
        <v>73</v>
      </c>
      <c r="E64" s="62">
        <v>9.6999746561050426E-2</v>
      </c>
      <c r="F64" s="62">
        <v>9.5936973483905952E-2</v>
      </c>
      <c r="G64" s="62">
        <v>9.5936973483905952E-2</v>
      </c>
    </row>
    <row r="65" spans="2:7" x14ac:dyDescent="0.25">
      <c r="B65" s="64"/>
      <c r="C65" s="14" t="s">
        <v>82</v>
      </c>
      <c r="D65" s="15"/>
      <c r="E65" s="420" t="s">
        <v>83</v>
      </c>
      <c r="F65" s="421"/>
      <c r="G65" s="422"/>
    </row>
    <row r="66" spans="2:7" x14ac:dyDescent="0.25">
      <c r="B66" s="65">
        <v>8</v>
      </c>
      <c r="C66" s="66" t="s">
        <v>84</v>
      </c>
      <c r="D66" s="67" t="s">
        <v>20</v>
      </c>
      <c r="E66" s="68" t="s">
        <v>46</v>
      </c>
      <c r="F66" s="68" t="s">
        <v>46</v>
      </c>
      <c r="G66" s="68" t="s">
        <v>46</v>
      </c>
    </row>
    <row r="67" spans="2:7" x14ac:dyDescent="0.25">
      <c r="B67" s="65">
        <v>9</v>
      </c>
      <c r="C67" s="66" t="s">
        <v>85</v>
      </c>
      <c r="D67" s="67" t="s">
        <v>20</v>
      </c>
      <c r="E67" s="68" t="s">
        <v>46</v>
      </c>
      <c r="F67" s="68" t="s">
        <v>46</v>
      </c>
      <c r="G67" s="68" t="s">
        <v>46</v>
      </c>
    </row>
    <row r="68" spans="2:7" s="47" customFormat="1" x14ac:dyDescent="0.25">
      <c r="B68" s="65">
        <v>10</v>
      </c>
      <c r="C68" s="66" t="s">
        <v>86</v>
      </c>
      <c r="D68" s="67" t="s">
        <v>20</v>
      </c>
      <c r="E68" s="68" t="s">
        <v>46</v>
      </c>
      <c r="F68" s="69">
        <v>92.174459676555799</v>
      </c>
      <c r="G68" s="69">
        <v>113.50814008708709</v>
      </c>
    </row>
    <row r="69" spans="2:7" ht="7.5" customHeight="1" x14ac:dyDescent="0.25">
      <c r="B69" s="70"/>
      <c r="C69" s="70"/>
      <c r="D69" s="67"/>
      <c r="E69" s="70"/>
      <c r="F69" s="70"/>
      <c r="G69" s="70"/>
    </row>
    <row r="70" spans="2:7" x14ac:dyDescent="0.25">
      <c r="B70" s="70"/>
      <c r="C70" s="70"/>
      <c r="D70" s="67"/>
      <c r="E70" s="70"/>
      <c r="F70" s="70"/>
      <c r="G70" s="70"/>
    </row>
    <row r="71" spans="2:7" x14ac:dyDescent="0.25">
      <c r="B71" s="70" t="s">
        <v>87</v>
      </c>
      <c r="C71" s="448" t="s">
        <v>88</v>
      </c>
      <c r="D71" s="450"/>
      <c r="E71" s="70"/>
      <c r="F71" s="70"/>
      <c r="G71" s="70"/>
    </row>
    <row r="72" spans="2:7" ht="35.25" customHeight="1" x14ac:dyDescent="0.25">
      <c r="B72" s="451" t="s">
        <v>89</v>
      </c>
      <c r="C72" s="452"/>
      <c r="D72" s="452"/>
      <c r="E72" s="452"/>
      <c r="F72" s="452"/>
      <c r="G72" s="453"/>
    </row>
    <row r="73" spans="2:7" x14ac:dyDescent="0.25">
      <c r="B73" s="448" t="s">
        <v>90</v>
      </c>
      <c r="C73" s="449"/>
      <c r="D73" s="449"/>
      <c r="E73" s="449"/>
      <c r="F73" s="449"/>
      <c r="G73" s="450"/>
    </row>
    <row r="74" spans="2:7" x14ac:dyDescent="0.25">
      <c r="B74" s="448" t="s">
        <v>91</v>
      </c>
      <c r="C74" s="449"/>
      <c r="D74" s="449"/>
      <c r="E74" s="449"/>
      <c r="F74" s="449"/>
      <c r="G74" s="450"/>
    </row>
    <row r="75" spans="2:7" x14ac:dyDescent="0.25">
      <c r="B75" s="448" t="s">
        <v>92</v>
      </c>
      <c r="C75" s="449"/>
      <c r="D75" s="449"/>
      <c r="E75" s="449"/>
      <c r="F75" s="449"/>
      <c r="G75" s="450"/>
    </row>
    <row r="76" spans="2:7" x14ac:dyDescent="0.25">
      <c r="B76" s="448" t="s">
        <v>93</v>
      </c>
      <c r="C76" s="449"/>
      <c r="D76" s="449"/>
      <c r="E76" s="449"/>
      <c r="F76" s="449"/>
      <c r="G76" s="450"/>
    </row>
    <row r="77" spans="2:7" x14ac:dyDescent="0.25">
      <c r="B77" s="448" t="s">
        <v>94</v>
      </c>
      <c r="C77" s="449"/>
      <c r="D77" s="449"/>
      <c r="E77" s="449"/>
      <c r="F77" s="449"/>
      <c r="G77" s="450"/>
    </row>
  </sheetData>
  <mergeCells count="13">
    <mergeCell ref="B77:G77"/>
    <mergeCell ref="C71:D71"/>
    <mergeCell ref="B72:G72"/>
    <mergeCell ref="B73:G73"/>
    <mergeCell ref="B74:G74"/>
    <mergeCell ref="B75:G75"/>
    <mergeCell ref="B76:G76"/>
    <mergeCell ref="E65:G65"/>
    <mergeCell ref="B1:G3"/>
    <mergeCell ref="B4:G4"/>
    <mergeCell ref="B5:G5"/>
    <mergeCell ref="B6:G7"/>
    <mergeCell ref="C8:D9"/>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8"/>
  <sheetViews>
    <sheetView topLeftCell="C1" workbookViewId="0">
      <selection activeCell="C1" sqref="C1"/>
    </sheetView>
  </sheetViews>
  <sheetFormatPr defaultRowHeight="15.75" x14ac:dyDescent="0.25"/>
  <cols>
    <col min="1" max="2" width="12" style="3" hidden="1" customWidth="1"/>
    <col min="3" max="3" width="7.5703125" style="3" customWidth="1"/>
    <col min="4" max="4" width="58.140625" style="3" customWidth="1"/>
    <col min="5" max="6" width="17.28515625" style="3" customWidth="1"/>
    <col min="7" max="7" width="10.7109375" style="3" customWidth="1"/>
    <col min="8" max="8" width="16.85546875" style="3" customWidth="1"/>
    <col min="9" max="9" width="14.7109375" style="3" customWidth="1"/>
    <col min="10" max="10" width="14.5703125" style="3" customWidth="1"/>
    <col min="11" max="11" width="17.42578125" style="3" hidden="1" customWidth="1"/>
    <col min="12" max="12" width="9.140625" style="361" hidden="1" customWidth="1"/>
    <col min="13" max="15" width="15.140625" style="3" hidden="1" customWidth="1"/>
    <col min="16" max="17" width="0" style="3" hidden="1" customWidth="1"/>
    <col min="18" max="18" width="12.140625" style="3" bestFit="1" customWidth="1"/>
    <col min="19" max="19" width="24.42578125" style="3" bestFit="1" customWidth="1"/>
    <col min="20" max="21" width="9.28515625" style="3" bestFit="1" customWidth="1"/>
    <col min="22" max="16384" width="9.140625" style="3"/>
  </cols>
  <sheetData>
    <row r="1" spans="1:13" x14ac:dyDescent="0.25">
      <c r="G1" s="339"/>
    </row>
    <row r="2" spans="1:13" x14ac:dyDescent="0.25">
      <c r="G2" s="339"/>
    </row>
    <row r="3" spans="1:13" x14ac:dyDescent="0.25">
      <c r="G3" s="339"/>
    </row>
    <row r="4" spans="1:13" x14ac:dyDescent="0.25">
      <c r="G4" s="339"/>
    </row>
    <row r="5" spans="1:13" x14ac:dyDescent="0.25">
      <c r="C5" s="106" t="s">
        <v>95</v>
      </c>
      <c r="G5" s="339"/>
    </row>
    <row r="6" spans="1:13" s="362" customFormat="1" ht="15.75" customHeight="1" x14ac:dyDescent="0.25">
      <c r="C6" s="509" t="s">
        <v>141</v>
      </c>
      <c r="D6" s="510"/>
      <c r="E6" s="510"/>
      <c r="F6" s="510"/>
      <c r="G6" s="510"/>
      <c r="H6" s="510"/>
      <c r="I6" s="511"/>
      <c r="J6" s="3"/>
      <c r="L6" s="363"/>
      <c r="M6" s="3"/>
    </row>
    <row r="7" spans="1:13" s="362" customFormat="1" ht="15.75" customHeight="1" x14ac:dyDescent="0.25">
      <c r="C7" s="520" t="str">
        <f>+'[4]2A'!C8:I8</f>
        <v>Half Yearly  Portfolio statement as on September 30, 2019</v>
      </c>
      <c r="D7" s="521"/>
      <c r="E7" s="521"/>
      <c r="F7" s="521"/>
      <c r="G7" s="521"/>
      <c r="H7" s="521"/>
      <c r="I7" s="522"/>
      <c r="J7" s="3"/>
      <c r="L7" s="363"/>
      <c r="M7" s="3"/>
    </row>
    <row r="8" spans="1:13" x14ac:dyDescent="0.25">
      <c r="C8" s="523"/>
      <c r="D8" s="524"/>
      <c r="E8" s="524"/>
      <c r="F8" s="524"/>
      <c r="G8" s="524"/>
      <c r="H8" s="524"/>
      <c r="I8" s="525"/>
      <c r="K8" s="266"/>
      <c r="L8" s="267"/>
    </row>
    <row r="9" spans="1:13" x14ac:dyDescent="0.25">
      <c r="C9" s="364"/>
      <c r="D9" s="365"/>
      <c r="E9" s="365"/>
      <c r="F9" s="365"/>
      <c r="G9" s="365"/>
      <c r="H9" s="365"/>
      <c r="I9" s="366"/>
      <c r="K9" s="266"/>
      <c r="L9" s="267"/>
    </row>
    <row r="10" spans="1:13" s="362" customFormat="1" ht="15.75" customHeight="1" x14ac:dyDescent="0.25">
      <c r="C10" s="517" t="s">
        <v>8</v>
      </c>
      <c r="D10" s="518" t="s">
        <v>201</v>
      </c>
      <c r="E10" s="518" t="s">
        <v>202</v>
      </c>
      <c r="F10" s="271" t="s">
        <v>203</v>
      </c>
      <c r="G10" s="518" t="s">
        <v>204</v>
      </c>
      <c r="H10" s="272" t="s">
        <v>205</v>
      </c>
      <c r="I10" s="519" t="s">
        <v>206</v>
      </c>
      <c r="J10" s="273"/>
      <c r="K10" s="367"/>
      <c r="L10" s="363"/>
      <c r="M10" s="273"/>
    </row>
    <row r="11" spans="1:13" x14ac:dyDescent="0.25">
      <c r="C11" s="517"/>
      <c r="D11" s="518"/>
      <c r="E11" s="518"/>
      <c r="F11" s="271"/>
      <c r="G11" s="518"/>
      <c r="H11" s="272" t="s">
        <v>207</v>
      </c>
      <c r="I11" s="519"/>
      <c r="K11" s="368"/>
    </row>
    <row r="12" spans="1:13" x14ac:dyDescent="0.25">
      <c r="C12" s="369"/>
      <c r="D12" s="370"/>
      <c r="E12" s="370"/>
      <c r="F12" s="370"/>
      <c r="G12" s="370"/>
      <c r="H12" s="371"/>
      <c r="I12" s="372"/>
      <c r="K12" s="368"/>
    </row>
    <row r="13" spans="1:13" x14ac:dyDescent="0.25">
      <c r="C13" s="373"/>
      <c r="D13" s="278" t="s">
        <v>208</v>
      </c>
      <c r="H13" s="374"/>
      <c r="I13" s="349"/>
    </row>
    <row r="14" spans="1:13" x14ac:dyDescent="0.25">
      <c r="A14" s="3" t="str">
        <f>+$C$6&amp;D14</f>
        <v>IL&amp;FS  Infrastructure Debt Fund Series 2BIL&amp;FS Wind Energy Limited</v>
      </c>
      <c r="B14" s="3" t="e">
        <f>+vl</f>
        <v>#NAME?</v>
      </c>
      <c r="C14" s="373">
        <v>1</v>
      </c>
      <c r="D14" s="3" t="s">
        <v>214</v>
      </c>
      <c r="E14" s="348" t="s">
        <v>215</v>
      </c>
      <c r="F14" s="106" t="s">
        <v>273</v>
      </c>
      <c r="G14" s="375">
        <v>206</v>
      </c>
      <c r="H14" s="375">
        <v>2608.0803700000001</v>
      </c>
      <c r="I14" s="349">
        <f>+H14/$H$45</f>
        <v>0.10952609257738835</v>
      </c>
    </row>
    <row r="15" spans="1:13" x14ac:dyDescent="0.25">
      <c r="A15" s="3" t="str">
        <f t="shared" ref="A15:A28" si="0">+$C$6&amp;D15</f>
        <v>IL&amp;FS  Infrastructure Debt Fund Series 2BIL&amp;FS Solar Power Limited</v>
      </c>
      <c r="C15" s="373">
        <f>+C14+1</f>
        <v>2</v>
      </c>
      <c r="D15" s="3" t="s">
        <v>210</v>
      </c>
      <c r="E15" s="348" t="s">
        <v>211</v>
      </c>
      <c r="F15" s="106" t="s">
        <v>212</v>
      </c>
      <c r="G15" s="375">
        <v>17</v>
      </c>
      <c r="H15" s="375">
        <v>207.77073999999999</v>
      </c>
      <c r="I15" s="349">
        <f t="shared" ref="I15" si="1">+H15/$H$45</f>
        <v>8.7253129028813173E-3</v>
      </c>
    </row>
    <row r="16" spans="1:13" x14ac:dyDescent="0.25">
      <c r="A16" s="3" t="str">
        <f t="shared" si="0"/>
        <v>IL&amp;FS  Infrastructure Debt Fund Series 2B</v>
      </c>
      <c r="C16" s="373"/>
      <c r="E16" s="106"/>
      <c r="F16" s="106"/>
      <c r="G16" s="375"/>
      <c r="H16" s="374"/>
      <c r="I16" s="349"/>
    </row>
    <row r="17" spans="1:22" x14ac:dyDescent="0.25">
      <c r="A17" s="3" t="str">
        <f t="shared" si="0"/>
        <v>IL&amp;FS  Infrastructure Debt Fund Series 2BDebt Instrument-Privately Placed-Unlisted</v>
      </c>
      <c r="C17" s="373"/>
      <c r="D17" s="278" t="s">
        <v>221</v>
      </c>
      <c r="E17" s="106"/>
      <c r="F17" s="106"/>
      <c r="G17" s="375"/>
      <c r="H17" s="374"/>
      <c r="I17" s="349"/>
    </row>
    <row r="18" spans="1:22" x14ac:dyDescent="0.25">
      <c r="C18" s="373">
        <f>+C15+1</f>
        <v>3</v>
      </c>
      <c r="D18" s="3" t="s">
        <v>233</v>
      </c>
      <c r="E18" s="348" t="s">
        <v>223</v>
      </c>
      <c r="F18" s="106" t="s">
        <v>234</v>
      </c>
      <c r="G18" s="375">
        <v>512000</v>
      </c>
      <c r="H18" s="375">
        <v>5120</v>
      </c>
      <c r="I18" s="349">
        <f t="shared" ref="I18:I31" si="2">+H18/$H$45</f>
        <v>0.21501392382176793</v>
      </c>
    </row>
    <row r="19" spans="1:22" x14ac:dyDescent="0.25">
      <c r="A19" s="3" t="str">
        <f t="shared" si="0"/>
        <v>IL&amp;FS  Infrastructure Debt Fund Series 2BTime Technoplast Limited</v>
      </c>
      <c r="C19" s="373">
        <f>+C18+1</f>
        <v>4</v>
      </c>
      <c r="D19" s="3" t="s">
        <v>244</v>
      </c>
      <c r="E19" s="348" t="s">
        <v>223</v>
      </c>
      <c r="F19" s="106" t="s">
        <v>245</v>
      </c>
      <c r="G19" s="375">
        <v>347806</v>
      </c>
      <c r="H19" s="375">
        <v>3508.0761299999999</v>
      </c>
      <c r="I19" s="349">
        <f t="shared" si="2"/>
        <v>0.14732133081577781</v>
      </c>
    </row>
    <row r="20" spans="1:22" x14ac:dyDescent="0.25">
      <c r="A20" s="3" t="str">
        <f t="shared" si="0"/>
        <v>IL&amp;FS  Infrastructure Debt Fund Series 2BGHV Hospitality (India) Private Limited</v>
      </c>
      <c r="C20" s="373">
        <f t="shared" ref="C20:C31" si="3">+C19+1</f>
        <v>5</v>
      </c>
      <c r="D20" s="3" t="s">
        <v>230</v>
      </c>
      <c r="E20" s="348" t="s">
        <v>223</v>
      </c>
      <c r="F20" s="106" t="s">
        <v>231</v>
      </c>
      <c r="G20" s="375">
        <v>146</v>
      </c>
      <c r="H20" s="375">
        <v>1460</v>
      </c>
      <c r="I20" s="349">
        <f t="shared" si="2"/>
        <v>6.131256421480101E-2</v>
      </c>
    </row>
    <row r="21" spans="1:22" x14ac:dyDescent="0.25">
      <c r="A21" s="3" t="str">
        <f t="shared" si="0"/>
        <v>IL&amp;FS  Infrastructure Debt Fund Series 2BKaynes Technology India Private Limited</v>
      </c>
      <c r="C21" s="373">
        <f t="shared" si="3"/>
        <v>6</v>
      </c>
      <c r="D21" s="3" t="s">
        <v>285</v>
      </c>
      <c r="E21" s="348" t="s">
        <v>286</v>
      </c>
      <c r="F21" s="106" t="s">
        <v>287</v>
      </c>
      <c r="G21" s="375">
        <v>1300</v>
      </c>
      <c r="H21" s="375">
        <v>1226.5455300000001</v>
      </c>
      <c r="I21" s="349">
        <f t="shared" si="2"/>
        <v>5.1508665459248044E-2</v>
      </c>
    </row>
    <row r="22" spans="1:22" x14ac:dyDescent="0.25">
      <c r="A22" s="3" t="str">
        <f t="shared" si="0"/>
        <v>IL&amp;FS  Infrastructure Debt Fund Series 2BAMRI Hospital Limited</v>
      </c>
      <c r="C22" s="373">
        <f t="shared" si="3"/>
        <v>7</v>
      </c>
      <c r="D22" s="3" t="s">
        <v>248</v>
      </c>
      <c r="E22" s="348" t="s">
        <v>249</v>
      </c>
      <c r="F22" s="106" t="s">
        <v>291</v>
      </c>
      <c r="G22" s="375">
        <v>84</v>
      </c>
      <c r="H22" s="375">
        <v>839.47068999999999</v>
      </c>
      <c r="I22" s="349">
        <f t="shared" si="2"/>
        <v>3.5253493552786515E-2</v>
      </c>
      <c r="R22" s="374"/>
    </row>
    <row r="23" spans="1:22" x14ac:dyDescent="0.25">
      <c r="A23" s="3" t="str">
        <f t="shared" si="0"/>
        <v>IL&amp;FS  Infrastructure Debt Fund Series 2BClean Max Enviro Energy Solutions Private Limited</v>
      </c>
      <c r="C23" s="373">
        <f t="shared" si="3"/>
        <v>8</v>
      </c>
      <c r="D23" s="282" t="s">
        <v>240</v>
      </c>
      <c r="E23" s="348" t="s">
        <v>241</v>
      </c>
      <c r="F23" t="s">
        <v>242</v>
      </c>
      <c r="G23" s="375">
        <v>97</v>
      </c>
      <c r="H23" s="375">
        <v>727.5</v>
      </c>
      <c r="I23" s="349">
        <f t="shared" si="2"/>
        <v>3.0551294839909406E-2</v>
      </c>
      <c r="R23" s="374"/>
    </row>
    <row r="24" spans="1:22" x14ac:dyDescent="0.25">
      <c r="A24" s="3" t="str">
        <f t="shared" si="0"/>
        <v>IL&amp;FS  Infrastructure Debt Fund Series 2BBabcock Borsing Limited</v>
      </c>
      <c r="C24" s="373">
        <f t="shared" si="3"/>
        <v>9</v>
      </c>
      <c r="D24" s="3" t="s">
        <v>238</v>
      </c>
      <c r="E24" s="348" t="s">
        <v>223</v>
      </c>
      <c r="F24" s="106" t="s">
        <v>239</v>
      </c>
      <c r="G24" s="375">
        <v>68</v>
      </c>
      <c r="H24" s="375">
        <v>720.93079</v>
      </c>
      <c r="I24" s="349">
        <f t="shared" si="2"/>
        <v>3.0275421476919331E-2</v>
      </c>
      <c r="R24" s="374"/>
    </row>
    <row r="25" spans="1:22" x14ac:dyDescent="0.25">
      <c r="A25" s="3" t="str">
        <f t="shared" si="0"/>
        <v>IL&amp;FS  Infrastructure Debt Fund Series 2BBabcock Borsing Limited</v>
      </c>
      <c r="C25" s="373">
        <f t="shared" si="3"/>
        <v>10</v>
      </c>
      <c r="D25" s="3" t="s">
        <v>238</v>
      </c>
      <c r="E25" s="348" t="s">
        <v>223</v>
      </c>
      <c r="F25" s="106" t="s">
        <v>247</v>
      </c>
      <c r="G25" s="375">
        <v>60</v>
      </c>
      <c r="H25" s="375">
        <v>635.15918999999997</v>
      </c>
      <c r="I25" s="349">
        <f t="shared" si="2"/>
        <v>2.6673451111983559E-2</v>
      </c>
      <c r="R25" s="374"/>
    </row>
    <row r="26" spans="1:22" x14ac:dyDescent="0.25">
      <c r="A26" s="3" t="str">
        <f t="shared" si="0"/>
        <v>IL&amp;FS  Infrastructure Debt Fund Series 2BJanaadhar (India) Private Limited</v>
      </c>
      <c r="C26" s="373">
        <f t="shared" si="3"/>
        <v>11</v>
      </c>
      <c r="D26" s="3" t="s">
        <v>281</v>
      </c>
      <c r="E26" s="348" t="s">
        <v>282</v>
      </c>
      <c r="F26" s="106" t="s">
        <v>283</v>
      </c>
      <c r="G26" s="375">
        <v>60</v>
      </c>
      <c r="H26" s="375">
        <v>480</v>
      </c>
      <c r="I26" s="349">
        <f t="shared" si="2"/>
        <v>2.0157555358290741E-2</v>
      </c>
      <c r="R26" s="374"/>
    </row>
    <row r="27" spans="1:22" x14ac:dyDescent="0.25">
      <c r="C27" s="373">
        <f t="shared" si="3"/>
        <v>12</v>
      </c>
      <c r="D27" s="3" t="s">
        <v>226</v>
      </c>
      <c r="E27" s="348" t="s">
        <v>227</v>
      </c>
      <c r="F27" s="106" t="s">
        <v>251</v>
      </c>
      <c r="G27" s="375">
        <v>40</v>
      </c>
      <c r="H27" s="375">
        <v>399.99993999999998</v>
      </c>
      <c r="I27" s="349">
        <f t="shared" si="2"/>
        <v>1.67979602788812E-2</v>
      </c>
      <c r="R27" s="374"/>
    </row>
    <row r="28" spans="1:22" x14ac:dyDescent="0.25">
      <c r="A28" s="3" t="str">
        <f t="shared" si="0"/>
        <v>IL&amp;FS  Infrastructure Debt Fund Series 2BWilliamson Magor &amp; Co. Limited</v>
      </c>
      <c r="C28" s="373">
        <f t="shared" si="3"/>
        <v>13</v>
      </c>
      <c r="D28" s="3" t="s">
        <v>222</v>
      </c>
      <c r="E28" s="348" t="s">
        <v>223</v>
      </c>
      <c r="F28" s="106" t="s">
        <v>224</v>
      </c>
      <c r="G28" s="375">
        <v>20</v>
      </c>
      <c r="H28" s="375">
        <v>204.51232999999999</v>
      </c>
      <c r="I28" s="349">
        <f t="shared" si="2"/>
        <v>8.5884762779750504E-3</v>
      </c>
      <c r="R28" s="374"/>
    </row>
    <row r="29" spans="1:22" x14ac:dyDescent="0.25">
      <c r="C29" s="373">
        <f t="shared" si="3"/>
        <v>14</v>
      </c>
      <c r="D29" s="3" t="s">
        <v>274</v>
      </c>
      <c r="E29" s="348" t="s">
        <v>275</v>
      </c>
      <c r="F29" s="106" t="s">
        <v>292</v>
      </c>
      <c r="G29" s="375">
        <v>20</v>
      </c>
      <c r="H29" s="375">
        <v>200</v>
      </c>
      <c r="I29" s="349">
        <f t="shared" si="2"/>
        <v>8.3989813992878092E-3</v>
      </c>
      <c r="R29" s="374"/>
    </row>
    <row r="30" spans="1:22" x14ac:dyDescent="0.25">
      <c r="C30" s="373">
        <f t="shared" si="3"/>
        <v>15</v>
      </c>
      <c r="D30" s="3" t="s">
        <v>226</v>
      </c>
      <c r="E30" s="348" t="s">
        <v>227</v>
      </c>
      <c r="F30" s="106" t="s">
        <v>243</v>
      </c>
      <c r="G30" s="375">
        <v>16</v>
      </c>
      <c r="H30" s="375">
        <v>160</v>
      </c>
      <c r="I30" s="349">
        <f t="shared" si="2"/>
        <v>6.7191851194302477E-3</v>
      </c>
      <c r="R30" s="374"/>
    </row>
    <row r="31" spans="1:22" x14ac:dyDescent="0.25">
      <c r="C31" s="373">
        <f t="shared" si="3"/>
        <v>16</v>
      </c>
      <c r="D31" s="3" t="s">
        <v>226</v>
      </c>
      <c r="E31" s="348" t="s">
        <v>227</v>
      </c>
      <c r="F31" s="106" t="s">
        <v>228</v>
      </c>
      <c r="G31" s="375">
        <v>10</v>
      </c>
      <c r="H31" s="375">
        <v>100</v>
      </c>
      <c r="I31" s="349">
        <f t="shared" si="2"/>
        <v>4.1994906996439046E-3</v>
      </c>
      <c r="R31" s="374"/>
    </row>
    <row r="32" spans="1:22" x14ac:dyDescent="0.25">
      <c r="C32" s="373"/>
      <c r="D32" s="285" t="s">
        <v>252</v>
      </c>
      <c r="E32" s="285"/>
      <c r="F32" s="285"/>
      <c r="G32" s="285"/>
      <c r="H32" s="329">
        <v>18598.045710000002</v>
      </c>
      <c r="I32" s="350">
        <f>SUM(I14:I31)</f>
        <v>0.78102319990697233</v>
      </c>
      <c r="J32" s="376"/>
      <c r="R32" s="377"/>
      <c r="S32" s="377"/>
      <c r="T32" s="375"/>
      <c r="U32" s="375"/>
      <c r="V32" s="375"/>
    </row>
    <row r="33" spans="2:19" x14ac:dyDescent="0.25">
      <c r="C33" s="373"/>
      <c r="D33" s="376"/>
      <c r="E33" s="376"/>
      <c r="F33" s="376"/>
      <c r="G33" s="376"/>
      <c r="H33" s="378"/>
      <c r="I33" s="379"/>
      <c r="J33" s="376"/>
    </row>
    <row r="34" spans="2:19" x14ac:dyDescent="0.25">
      <c r="C34" s="373"/>
      <c r="D34" s="278" t="s">
        <v>253</v>
      </c>
      <c r="H34" s="374"/>
      <c r="I34" s="349"/>
      <c r="K34" s="266" t="s">
        <v>254</v>
      </c>
      <c r="L34" s="267" t="s">
        <v>255</v>
      </c>
    </row>
    <row r="35" spans="2:19" x14ac:dyDescent="0.25">
      <c r="B35" s="3" t="str">
        <f>+$C$6&amp;D35</f>
        <v>IL&amp;FS  Infrastructure Debt Fund Series 2BTriparty Repo</v>
      </c>
      <c r="C35" s="373"/>
      <c r="D35" s="186" t="s">
        <v>256</v>
      </c>
      <c r="H35" s="374">
        <v>4835.4743606000002</v>
      </c>
      <c r="I35" s="349">
        <f>+H35/$H$45</f>
        <v>0.20306529605706258</v>
      </c>
      <c r="K35" s="3" t="s">
        <v>257</v>
      </c>
      <c r="L35" s="361">
        <v>0.22270000000000001</v>
      </c>
    </row>
    <row r="36" spans="2:19" s="362" customFormat="1" x14ac:dyDescent="0.25">
      <c r="C36" s="380"/>
      <c r="D36" s="381" t="s">
        <v>252</v>
      </c>
      <c r="E36" s="382"/>
      <c r="F36" s="382"/>
      <c r="G36" s="382"/>
      <c r="H36" s="382">
        <v>4835.4743606000002</v>
      </c>
      <c r="I36" s="383">
        <f>SUM(I35)</f>
        <v>0.20306529605706258</v>
      </c>
      <c r="J36" s="376"/>
      <c r="K36" s="362" t="s">
        <v>259</v>
      </c>
      <c r="L36" s="363">
        <v>1.61E-2</v>
      </c>
      <c r="M36" s="3"/>
    </row>
    <row r="37" spans="2:19" x14ac:dyDescent="0.25">
      <c r="C37" s="373"/>
      <c r="H37" s="374"/>
      <c r="I37" s="349"/>
    </row>
    <row r="38" spans="2:19" x14ac:dyDescent="0.25">
      <c r="B38" s="3" t="str">
        <f>+$C$6&amp;D38</f>
        <v>IL&amp;FS  Infrastructure Debt Fund Series 2BTriparty Repo Margin</v>
      </c>
      <c r="C38" s="373"/>
      <c r="D38" s="3" t="s">
        <v>260</v>
      </c>
      <c r="G38" s="339"/>
      <c r="H38" s="374">
        <v>168.1</v>
      </c>
      <c r="I38" s="349">
        <f>+H38/$H$45</f>
        <v>7.0593438661014033E-3</v>
      </c>
    </row>
    <row r="39" spans="2:19" x14ac:dyDescent="0.25">
      <c r="C39" s="373"/>
      <c r="D39" s="381" t="s">
        <v>252</v>
      </c>
      <c r="E39" s="382"/>
      <c r="F39" s="382"/>
      <c r="G39" s="382"/>
      <c r="H39" s="382">
        <v>168.1</v>
      </c>
      <c r="I39" s="384">
        <f>SUM(I38)</f>
        <v>7.0593438661014033E-3</v>
      </c>
    </row>
    <row r="40" spans="2:19" x14ac:dyDescent="0.25">
      <c r="C40" s="373"/>
      <c r="H40" s="374"/>
      <c r="I40" s="349"/>
    </row>
    <row r="41" spans="2:19" x14ac:dyDescent="0.25">
      <c r="C41" s="373"/>
      <c r="D41" s="278" t="s">
        <v>47</v>
      </c>
      <c r="H41" s="374"/>
      <c r="I41" s="349"/>
    </row>
    <row r="42" spans="2:19" x14ac:dyDescent="0.25">
      <c r="B42" s="3" t="str">
        <f>+$C$6&amp;D42</f>
        <v>IL&amp;FS  Infrastructure Debt Fund Series 2BCash &amp; Cash Equivalents</v>
      </c>
      <c r="C42" s="373">
        <v>1</v>
      </c>
      <c r="D42" s="3" t="s">
        <v>262</v>
      </c>
      <c r="H42" s="374">
        <v>436.96476580000001</v>
      </c>
      <c r="I42" s="349">
        <f>+H42/$H$45</f>
        <v>1.8350294700491772E-2</v>
      </c>
    </row>
    <row r="43" spans="2:19" x14ac:dyDescent="0.25">
      <c r="C43" s="373">
        <v>2</v>
      </c>
      <c r="D43" s="3" t="s">
        <v>261</v>
      </c>
      <c r="H43" s="374">
        <v>-226.17348650000349</v>
      </c>
      <c r="I43" s="349">
        <f>+H43/$H$45</f>
        <v>-9.4981345306280086E-3</v>
      </c>
    </row>
    <row r="44" spans="2:19" s="362" customFormat="1" x14ac:dyDescent="0.25">
      <c r="C44" s="380"/>
      <c r="D44" s="381" t="s">
        <v>252</v>
      </c>
      <c r="E44" s="381"/>
      <c r="F44" s="381"/>
      <c r="G44" s="381"/>
      <c r="H44" s="385">
        <v>210.79127929999652</v>
      </c>
      <c r="I44" s="383">
        <f>SUM(I42:I43)</f>
        <v>8.8521601698637632E-3</v>
      </c>
      <c r="J44" s="376"/>
      <c r="L44" s="363"/>
      <c r="M44" s="3"/>
    </row>
    <row r="45" spans="2:19" s="362" customFormat="1" x14ac:dyDescent="0.25">
      <c r="C45" s="380"/>
      <c r="D45" s="386" t="s">
        <v>263</v>
      </c>
      <c r="E45" s="386"/>
      <c r="F45" s="386"/>
      <c r="G45" s="386"/>
      <c r="H45" s="387">
        <v>23812.411349899998</v>
      </c>
      <c r="I45" s="388">
        <f>+I32+I36+I39+I44</f>
        <v>1</v>
      </c>
      <c r="J45" s="389"/>
      <c r="L45" s="363"/>
      <c r="M45" s="3"/>
      <c r="S45" s="377"/>
    </row>
    <row r="46" spans="2:19" x14ac:dyDescent="0.25">
      <c r="C46" s="373"/>
      <c r="D46" s="389"/>
      <c r="E46" s="389"/>
      <c r="F46" s="389"/>
      <c r="G46" s="389"/>
      <c r="H46" s="390"/>
      <c r="I46" s="391"/>
      <c r="J46" s="389"/>
      <c r="S46" s="392"/>
    </row>
    <row r="47" spans="2:19" x14ac:dyDescent="0.25">
      <c r="C47" s="373"/>
      <c r="D47" s="355" t="s">
        <v>293</v>
      </c>
      <c r="E47" s="389"/>
      <c r="F47" s="389"/>
      <c r="G47" s="389"/>
      <c r="H47" s="390"/>
      <c r="I47" s="356">
        <v>675000000</v>
      </c>
      <c r="J47" s="389"/>
      <c r="S47" s="392"/>
    </row>
    <row r="48" spans="2:19" x14ac:dyDescent="0.25">
      <c r="C48" s="373"/>
      <c r="D48" s="355"/>
      <c r="E48" s="389"/>
      <c r="F48" s="389"/>
      <c r="G48" s="389"/>
      <c r="H48" s="390"/>
      <c r="I48" s="356"/>
      <c r="J48" s="389"/>
      <c r="S48" s="392"/>
    </row>
    <row r="49" spans="3:19" x14ac:dyDescent="0.25">
      <c r="C49" s="373"/>
      <c r="D49" s="355"/>
      <c r="E49" s="389"/>
      <c r="F49" s="389"/>
      <c r="G49" s="389"/>
      <c r="H49" s="390"/>
      <c r="I49" s="356"/>
      <c r="J49" s="389"/>
      <c r="S49" s="392"/>
    </row>
    <row r="50" spans="3:19" x14ac:dyDescent="0.25">
      <c r="C50" s="373"/>
      <c r="D50" s="311" t="s">
        <v>264</v>
      </c>
      <c r="E50" s="282"/>
      <c r="F50" s="389"/>
      <c r="G50" s="389"/>
      <c r="H50" s="390"/>
      <c r="I50" s="356"/>
      <c r="J50" s="389"/>
      <c r="S50" s="392"/>
    </row>
    <row r="51" spans="3:19" x14ac:dyDescent="0.25">
      <c r="C51" s="373"/>
      <c r="D51" s="311" t="s">
        <v>312</v>
      </c>
      <c r="E51" s="282"/>
      <c r="F51" s="389"/>
      <c r="G51" s="389"/>
      <c r="H51" s="390"/>
      <c r="I51" s="356"/>
      <c r="J51" s="389"/>
      <c r="S51" s="392"/>
    </row>
    <row r="52" spans="3:19" x14ac:dyDescent="0.25">
      <c r="C52" s="373"/>
      <c r="D52" s="123" t="s">
        <v>265</v>
      </c>
      <c r="E52" s="358">
        <v>1019452.0225</v>
      </c>
      <c r="F52" s="389"/>
      <c r="G52" s="389"/>
      <c r="H52" s="390"/>
      <c r="I52" s="356"/>
      <c r="J52" s="389"/>
      <c r="S52" s="392"/>
    </row>
    <row r="53" spans="3:19" x14ac:dyDescent="0.25">
      <c r="C53" s="373"/>
      <c r="D53" s="311" t="s">
        <v>313</v>
      </c>
      <c r="E53" s="282"/>
      <c r="F53" s="389"/>
      <c r="G53" s="389"/>
      <c r="H53" s="390"/>
      <c r="I53" s="356"/>
      <c r="J53" s="389"/>
      <c r="S53" s="392"/>
    </row>
    <row r="54" spans="3:19" x14ac:dyDescent="0.25">
      <c r="C54" s="373"/>
      <c r="D54" s="123" t="s">
        <v>265</v>
      </c>
      <c r="E54" s="358">
        <v>1058329.3933000001</v>
      </c>
      <c r="F54" s="389"/>
      <c r="G54" s="389"/>
      <c r="H54" s="390"/>
      <c r="I54" s="356"/>
      <c r="J54" s="389"/>
      <c r="S54" s="392"/>
    </row>
    <row r="55" spans="3:19" x14ac:dyDescent="0.25">
      <c r="C55" s="373"/>
      <c r="D55" s="313" t="s">
        <v>314</v>
      </c>
      <c r="E55" s="357" t="s">
        <v>122</v>
      </c>
      <c r="F55" s="389"/>
      <c r="G55" s="389"/>
      <c r="H55" s="390"/>
      <c r="I55" s="356"/>
      <c r="J55" s="389"/>
      <c r="S55" s="392"/>
    </row>
    <row r="56" spans="3:19" x14ac:dyDescent="0.25">
      <c r="C56" s="373"/>
      <c r="D56" s="313" t="s">
        <v>306</v>
      </c>
      <c r="E56" s="357" t="s">
        <v>122</v>
      </c>
      <c r="F56" s="389"/>
      <c r="G56" s="389"/>
      <c r="H56" s="390"/>
      <c r="I56" s="356"/>
      <c r="J56" s="389"/>
      <c r="S56" s="392"/>
    </row>
    <row r="57" spans="3:19" ht="31.5" x14ac:dyDescent="0.25">
      <c r="C57" s="373"/>
      <c r="D57" s="315" t="s">
        <v>316</v>
      </c>
      <c r="E57" s="357" t="s">
        <v>122</v>
      </c>
      <c r="F57" s="389"/>
      <c r="G57" s="389"/>
      <c r="H57" s="390"/>
      <c r="I57" s="356"/>
      <c r="J57" s="389"/>
      <c r="S57" s="392"/>
    </row>
    <row r="58" spans="3:19" x14ac:dyDescent="0.25">
      <c r="C58" s="373"/>
      <c r="D58" s="313" t="s">
        <v>308</v>
      </c>
      <c r="E58" s="357" t="s">
        <v>122</v>
      </c>
      <c r="F58" s="389"/>
      <c r="G58" s="389"/>
      <c r="H58" s="390"/>
      <c r="I58" s="356"/>
      <c r="J58" s="389"/>
      <c r="S58" s="392"/>
    </row>
    <row r="59" spans="3:19" ht="31.5" x14ac:dyDescent="0.25">
      <c r="C59" s="373"/>
      <c r="D59" s="359" t="s">
        <v>317</v>
      </c>
      <c r="E59" s="357" t="s">
        <v>172</v>
      </c>
      <c r="F59" s="389"/>
      <c r="G59" s="389"/>
      <c r="H59" s="390"/>
      <c r="I59" s="356"/>
      <c r="J59" s="389"/>
      <c r="S59" s="392"/>
    </row>
    <row r="60" spans="3:19" x14ac:dyDescent="0.25">
      <c r="C60" s="373"/>
      <c r="D60" s="311" t="s">
        <v>310</v>
      </c>
      <c r="E60" s="357" t="s">
        <v>172</v>
      </c>
      <c r="F60" s="389"/>
      <c r="G60" s="389"/>
      <c r="H60" s="390"/>
      <c r="I60" s="356"/>
      <c r="J60" s="389"/>
      <c r="S60" s="392"/>
    </row>
    <row r="61" spans="3:19" x14ac:dyDescent="0.25">
      <c r="C61" s="373"/>
      <c r="D61" s="321" t="s">
        <v>311</v>
      </c>
      <c r="E61" s="282"/>
      <c r="F61" s="389"/>
      <c r="G61" s="389"/>
      <c r="H61" s="390"/>
      <c r="I61" s="356"/>
      <c r="J61" s="389"/>
      <c r="S61" s="392"/>
    </row>
    <row r="62" spans="3:19" x14ac:dyDescent="0.25">
      <c r="C62" s="373"/>
      <c r="D62" s="282" t="s">
        <v>290</v>
      </c>
      <c r="E62" s="282"/>
      <c r="F62" s="389"/>
      <c r="G62" s="389"/>
      <c r="H62" s="390"/>
      <c r="I62" s="356"/>
      <c r="J62" s="389"/>
      <c r="S62" s="392"/>
    </row>
    <row r="63" spans="3:19" x14ac:dyDescent="0.25">
      <c r="C63" s="373"/>
      <c r="D63" s="355"/>
      <c r="E63" s="389"/>
      <c r="F63" s="389"/>
      <c r="G63" s="389"/>
      <c r="H63" s="390"/>
      <c r="I63" s="356"/>
      <c r="J63" s="389"/>
      <c r="S63" s="392"/>
    </row>
    <row r="64" spans="3:19" x14ac:dyDescent="0.25">
      <c r="C64" s="373"/>
      <c r="D64" s="355"/>
      <c r="E64" s="389"/>
      <c r="F64" s="389"/>
      <c r="G64" s="389"/>
      <c r="H64" s="390"/>
      <c r="I64" s="356"/>
      <c r="J64" s="389"/>
      <c r="S64" s="392"/>
    </row>
    <row r="65" spans="3:9" x14ac:dyDescent="0.25">
      <c r="C65" s="373"/>
      <c r="D65" s="322" t="s">
        <v>271</v>
      </c>
      <c r="H65" s="377"/>
      <c r="I65" s="393"/>
    </row>
    <row r="67" spans="3:9" hidden="1" x14ac:dyDescent="0.25">
      <c r="G67" s="3">
        <v>2156312166.1700001</v>
      </c>
      <c r="H67" s="377">
        <v>21563.121661699999</v>
      </c>
    </row>
    <row r="68" spans="3:9" hidden="1" x14ac:dyDescent="0.25">
      <c r="H68" s="377">
        <v>2249.2896881999986</v>
      </c>
    </row>
  </sheetData>
  <mergeCells count="8">
    <mergeCell ref="C6:I6"/>
    <mergeCell ref="C7:I7"/>
    <mergeCell ref="C8:I8"/>
    <mergeCell ref="C10:C11"/>
    <mergeCell ref="D10:D11"/>
    <mergeCell ref="E10:E11"/>
    <mergeCell ref="G10:G11"/>
    <mergeCell ref="I10:I11"/>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topLeftCell="C1" workbookViewId="0">
      <selection activeCell="C1" sqref="C1"/>
    </sheetView>
  </sheetViews>
  <sheetFormatPr defaultRowHeight="15.75" x14ac:dyDescent="0.25"/>
  <cols>
    <col min="1" max="2" width="8.140625" style="362" hidden="1" customWidth="1"/>
    <col min="3" max="3" width="7.5703125" style="362" customWidth="1"/>
    <col min="4" max="4" width="58.7109375" style="362" customWidth="1"/>
    <col min="5" max="5" width="17.85546875" style="362" customWidth="1"/>
    <col min="6" max="6" width="18.42578125" style="362" customWidth="1"/>
    <col min="7" max="7" width="10.85546875" style="362" customWidth="1"/>
    <col min="8" max="8" width="16.85546875" style="362" customWidth="1"/>
    <col min="9" max="9" width="14.7109375" style="362" customWidth="1"/>
    <col min="10" max="10" width="14.5703125" style="3" customWidth="1"/>
    <col min="11" max="11" width="21" style="362" hidden="1" customWidth="1"/>
    <col min="12" max="12" width="9.140625" style="363" hidden="1" customWidth="1"/>
    <col min="13" max="13" width="15.140625" style="3" customWidth="1"/>
    <col min="14" max="14" width="25.5703125" style="362" bestFit="1" customWidth="1"/>
    <col min="15" max="15" width="9.140625" style="362"/>
    <col min="16" max="17" width="9.28515625" style="362" bestFit="1" customWidth="1"/>
    <col min="18" max="16384" width="9.140625" style="362"/>
  </cols>
  <sheetData>
    <row r="1" spans="1:13" x14ac:dyDescent="0.25">
      <c r="G1" s="394"/>
    </row>
    <row r="2" spans="1:13" x14ac:dyDescent="0.25">
      <c r="G2" s="394"/>
    </row>
    <row r="3" spans="1:13" x14ac:dyDescent="0.25">
      <c r="G3" s="394"/>
    </row>
    <row r="4" spans="1:13" x14ac:dyDescent="0.25">
      <c r="G4" s="394"/>
    </row>
    <row r="5" spans="1:13" x14ac:dyDescent="0.25">
      <c r="C5" s="106" t="s">
        <v>95</v>
      </c>
      <c r="G5" s="394"/>
    </row>
    <row r="6" spans="1:13" ht="15.75" customHeight="1" x14ac:dyDescent="0.25">
      <c r="C6" s="509" t="s">
        <v>142</v>
      </c>
      <c r="D6" s="510"/>
      <c r="E6" s="510"/>
      <c r="F6" s="510"/>
      <c r="G6" s="510"/>
      <c r="H6" s="510"/>
      <c r="I6" s="511"/>
    </row>
    <row r="7" spans="1:13" ht="15.75" customHeight="1" x14ac:dyDescent="0.25">
      <c r="C7" s="520" t="str">
        <f>+'[4]2B'!C7:I7</f>
        <v>Half Yearly  Portfolio statement as on September 30, 2019</v>
      </c>
      <c r="D7" s="521"/>
      <c r="E7" s="521"/>
      <c r="F7" s="521"/>
      <c r="G7" s="521"/>
      <c r="H7" s="521"/>
      <c r="I7" s="522"/>
    </row>
    <row r="8" spans="1:13" x14ac:dyDescent="0.25">
      <c r="C8" s="523"/>
      <c r="D8" s="524"/>
      <c r="E8" s="524"/>
      <c r="F8" s="524"/>
      <c r="G8" s="524"/>
      <c r="H8" s="524"/>
      <c r="I8" s="525"/>
      <c r="K8" s="325"/>
      <c r="L8" s="326"/>
    </row>
    <row r="9" spans="1:13" x14ac:dyDescent="0.25">
      <c r="C9" s="364"/>
      <c r="D9" s="365"/>
      <c r="E9" s="365"/>
      <c r="F9" s="365"/>
      <c r="G9" s="365"/>
      <c r="H9" s="365"/>
      <c r="I9" s="366"/>
      <c r="K9" s="325"/>
      <c r="L9" s="326"/>
    </row>
    <row r="10" spans="1:13" ht="15.75" customHeight="1" x14ac:dyDescent="0.25">
      <c r="C10" s="517" t="s">
        <v>8</v>
      </c>
      <c r="D10" s="518" t="s">
        <v>201</v>
      </c>
      <c r="E10" s="518" t="s">
        <v>202</v>
      </c>
      <c r="F10" s="271" t="s">
        <v>203</v>
      </c>
      <c r="G10" s="518" t="s">
        <v>204</v>
      </c>
      <c r="H10" s="272" t="s">
        <v>205</v>
      </c>
      <c r="I10" s="519" t="s">
        <v>206</v>
      </c>
      <c r="J10" s="273"/>
      <c r="K10" s="367"/>
      <c r="M10" s="273"/>
    </row>
    <row r="11" spans="1:13" x14ac:dyDescent="0.25">
      <c r="C11" s="517"/>
      <c r="D11" s="518"/>
      <c r="E11" s="518"/>
      <c r="F11" s="271"/>
      <c r="G11" s="518"/>
      <c r="H11" s="272" t="s">
        <v>207</v>
      </c>
      <c r="I11" s="519"/>
      <c r="K11" s="367"/>
    </row>
    <row r="12" spans="1:13" s="3" customFormat="1" x14ac:dyDescent="0.25">
      <c r="C12" s="369"/>
      <c r="D12" s="370"/>
      <c r="E12" s="370"/>
      <c r="F12" s="370"/>
      <c r="G12" s="370"/>
      <c r="H12" s="371"/>
      <c r="I12" s="372"/>
      <c r="K12" s="368"/>
      <c r="L12" s="361"/>
    </row>
    <row r="13" spans="1:13" s="3" customFormat="1" x14ac:dyDescent="0.25">
      <c r="C13" s="380"/>
      <c r="D13" s="278" t="s">
        <v>208</v>
      </c>
      <c r="E13" s="362"/>
      <c r="F13" s="362"/>
      <c r="G13" s="362"/>
      <c r="H13" s="395"/>
      <c r="I13" s="396"/>
      <c r="K13" s="362"/>
      <c r="L13" s="363"/>
    </row>
    <row r="14" spans="1:13" s="3" customFormat="1" x14ac:dyDescent="0.25">
      <c r="A14" s="3" t="str">
        <f>+$C$6&amp;D14</f>
        <v>IL&amp;FS  Infrastructure Debt Fund Series 2CIL&amp;FS Solar Power Limited</v>
      </c>
      <c r="C14" s="373">
        <v>1</v>
      </c>
      <c r="D14" s="3" t="s">
        <v>210</v>
      </c>
      <c r="E14" s="106" t="s">
        <v>211</v>
      </c>
      <c r="F14" s="3" t="s">
        <v>212</v>
      </c>
      <c r="G14" s="375">
        <v>472</v>
      </c>
      <c r="H14" s="374">
        <v>5753.2282800000003</v>
      </c>
      <c r="I14" s="349">
        <f t="shared" ref="I14:I15" si="0">+H14/$H$40</f>
        <v>0.30341215600373928</v>
      </c>
      <c r="L14" s="361"/>
    </row>
    <row r="15" spans="1:13" s="3" customFormat="1" x14ac:dyDescent="0.25">
      <c r="A15" s="3" t="str">
        <f t="shared" ref="A15:A21" si="1">+$C$6&amp;D15</f>
        <v>IL&amp;FS  Infrastructure Debt Fund Series 2CIL&amp;FS Wind Energy Limited</v>
      </c>
      <c r="C15" s="373">
        <f>+C14+1</f>
        <v>2</v>
      </c>
      <c r="D15" s="3" t="s">
        <v>214</v>
      </c>
      <c r="E15" s="106" t="s">
        <v>215</v>
      </c>
      <c r="F15" s="3" t="s">
        <v>273</v>
      </c>
      <c r="G15" s="375">
        <v>5</v>
      </c>
      <c r="H15" s="374">
        <v>63.30292</v>
      </c>
      <c r="I15" s="349">
        <f t="shared" si="0"/>
        <v>3.3384518228315851E-3</v>
      </c>
      <c r="L15" s="361"/>
      <c r="M15" s="374"/>
    </row>
    <row r="16" spans="1:13" s="3" customFormat="1" x14ac:dyDescent="0.25">
      <c r="A16" s="3" t="str">
        <f t="shared" si="1"/>
        <v>IL&amp;FS  Infrastructure Debt Fund Series 2C</v>
      </c>
      <c r="C16" s="373"/>
      <c r="G16" s="375"/>
      <c r="H16" s="374"/>
      <c r="I16" s="349"/>
      <c r="L16" s="361"/>
    </row>
    <row r="17" spans="1:18" s="3" customFormat="1" x14ac:dyDescent="0.25">
      <c r="A17" s="3" t="str">
        <f t="shared" si="1"/>
        <v>IL&amp;FS  Infrastructure Debt Fund Series 2CDebt Instrument-Privately Placed-Unlisted</v>
      </c>
      <c r="C17" s="373"/>
      <c r="D17" s="278" t="s">
        <v>221</v>
      </c>
      <c r="G17" s="375"/>
      <c r="H17" s="374"/>
      <c r="I17" s="349"/>
      <c r="L17" s="361"/>
    </row>
    <row r="18" spans="1:18" s="3" customFormat="1" x14ac:dyDescent="0.25">
      <c r="C18" s="373">
        <f>+C15+1</f>
        <v>3</v>
      </c>
      <c r="D18" s="3" t="s">
        <v>233</v>
      </c>
      <c r="E18" s="106" t="s">
        <v>223</v>
      </c>
      <c r="F18" s="3" t="s">
        <v>234</v>
      </c>
      <c r="G18" s="375">
        <v>395000</v>
      </c>
      <c r="H18" s="374">
        <v>3950</v>
      </c>
      <c r="I18" s="349">
        <f t="shared" ref="I18:I26" si="2">+H18/$H$40</f>
        <v>0.20831400352755861</v>
      </c>
      <c r="L18" s="361"/>
    </row>
    <row r="19" spans="1:18" s="3" customFormat="1" x14ac:dyDescent="0.25">
      <c r="A19" s="3" t="str">
        <f t="shared" si="1"/>
        <v>IL&amp;FS  Infrastructure Debt Fund Series 2CAMRI Hospital Limited</v>
      </c>
      <c r="C19" s="373">
        <f>+C18+1</f>
        <v>4</v>
      </c>
      <c r="D19" s="3" t="s">
        <v>248</v>
      </c>
      <c r="E19" s="106" t="s">
        <v>249</v>
      </c>
      <c r="F19" s="3" t="s">
        <v>294</v>
      </c>
      <c r="G19" s="375">
        <v>365</v>
      </c>
      <c r="H19" s="374">
        <v>3647.70001</v>
      </c>
      <c r="I19" s="349">
        <f t="shared" si="2"/>
        <v>0.19237139056977609</v>
      </c>
      <c r="L19" s="361"/>
    </row>
    <row r="20" spans="1:18" s="3" customFormat="1" x14ac:dyDescent="0.25">
      <c r="A20" s="3" t="str">
        <f t="shared" si="1"/>
        <v>IL&amp;FS  Infrastructure Debt Fund Series 2CKanchanjunga Power Company Private Limited</v>
      </c>
      <c r="C20" s="373">
        <f t="shared" ref="C20:C26" si="3">+C19+1</f>
        <v>5</v>
      </c>
      <c r="D20" s="3" t="s">
        <v>274</v>
      </c>
      <c r="E20" s="106" t="s">
        <v>275</v>
      </c>
      <c r="F20" s="106" t="s">
        <v>295</v>
      </c>
      <c r="G20" s="375">
        <v>280</v>
      </c>
      <c r="H20" s="374">
        <v>2800</v>
      </c>
      <c r="I20" s="349">
        <f t="shared" si="2"/>
        <v>0.14766562275371242</v>
      </c>
      <c r="L20" s="361"/>
    </row>
    <row r="21" spans="1:18" s="3" customFormat="1" x14ac:dyDescent="0.25">
      <c r="A21" s="3" t="str">
        <f t="shared" si="1"/>
        <v>IL&amp;FS  Infrastructure Debt Fund Series 2CBhilangana Hydro Power Limited</v>
      </c>
      <c r="C21" s="373">
        <f t="shared" si="3"/>
        <v>6</v>
      </c>
      <c r="D21" s="3" t="s">
        <v>226</v>
      </c>
      <c r="E21" s="106" t="s">
        <v>227</v>
      </c>
      <c r="F21" s="3" t="s">
        <v>228</v>
      </c>
      <c r="G21" s="375">
        <v>88</v>
      </c>
      <c r="H21" s="374">
        <v>880</v>
      </c>
      <c r="I21" s="349">
        <f t="shared" si="2"/>
        <v>4.6409195722595338E-2</v>
      </c>
      <c r="L21" s="361"/>
    </row>
    <row r="22" spans="1:18" s="3" customFormat="1" x14ac:dyDescent="0.25">
      <c r="A22" s="3" t="str">
        <f>+$C$6&amp;D22</f>
        <v>IL&amp;FS  Infrastructure Debt Fund Series 2CBabcock Borsing Limited</v>
      </c>
      <c r="C22" s="373">
        <f t="shared" si="3"/>
        <v>7</v>
      </c>
      <c r="D22" s="3" t="s">
        <v>238</v>
      </c>
      <c r="E22" s="106" t="s">
        <v>223</v>
      </c>
      <c r="F22" s="3" t="s">
        <v>247</v>
      </c>
      <c r="G22" s="375">
        <v>80</v>
      </c>
      <c r="H22" s="374">
        <v>846.87892999999997</v>
      </c>
      <c r="I22" s="349">
        <f t="shared" si="2"/>
        <v>4.4662465926945581E-2</v>
      </c>
      <c r="L22" s="361"/>
    </row>
    <row r="23" spans="1:18" s="3" customFormat="1" x14ac:dyDescent="0.25">
      <c r="A23" s="3" t="str">
        <f>+$C$6&amp;D23</f>
        <v>IL&amp;FS  Infrastructure Debt Fund Series 2CWilliamson Magor &amp; Co. Limited</v>
      </c>
      <c r="C23" s="373">
        <f t="shared" si="3"/>
        <v>8</v>
      </c>
      <c r="D23" s="3" t="s">
        <v>222</v>
      </c>
      <c r="E23" s="106" t="s">
        <v>223</v>
      </c>
      <c r="F23" s="3" t="s">
        <v>224</v>
      </c>
      <c r="G23" s="375">
        <v>10</v>
      </c>
      <c r="H23" s="374">
        <v>102.25615999999999</v>
      </c>
      <c r="I23" s="349">
        <f t="shared" si="2"/>
        <v>5.3927569810011634E-3</v>
      </c>
      <c r="L23" s="361"/>
    </row>
    <row r="24" spans="1:18" s="3" customFormat="1" x14ac:dyDescent="0.25">
      <c r="C24" s="373">
        <f t="shared" si="3"/>
        <v>9</v>
      </c>
      <c r="D24" s="3" t="s">
        <v>226</v>
      </c>
      <c r="E24" s="106" t="s">
        <v>227</v>
      </c>
      <c r="F24" s="3" t="s">
        <v>243</v>
      </c>
      <c r="G24" s="375">
        <v>8</v>
      </c>
      <c r="H24" s="374">
        <v>80</v>
      </c>
      <c r="I24" s="349">
        <f t="shared" si="2"/>
        <v>4.2190177929632127E-3</v>
      </c>
      <c r="L24" s="361"/>
    </row>
    <row r="25" spans="1:18" s="3" customFormat="1" x14ac:dyDescent="0.25">
      <c r="A25" s="3" t="str">
        <f>+$C$6&amp;D25</f>
        <v>IL&amp;FS  Infrastructure Debt Fund Series 2CClean Max Enviro Energy Solutions Private Limited</v>
      </c>
      <c r="C25" s="373">
        <f t="shared" si="3"/>
        <v>10</v>
      </c>
      <c r="D25" s="282" t="s">
        <v>240</v>
      </c>
      <c r="E25" s="106" t="s">
        <v>241</v>
      </c>
      <c r="F25" t="s">
        <v>242</v>
      </c>
      <c r="G25" s="375">
        <v>10</v>
      </c>
      <c r="H25" s="374">
        <v>75</v>
      </c>
      <c r="I25" s="349">
        <f t="shared" si="2"/>
        <v>3.9553291809030118E-3</v>
      </c>
      <c r="L25" s="361"/>
    </row>
    <row r="26" spans="1:18" s="3" customFormat="1" x14ac:dyDescent="0.25">
      <c r="C26" s="373">
        <f t="shared" si="3"/>
        <v>11</v>
      </c>
      <c r="D26" s="3" t="s">
        <v>244</v>
      </c>
      <c r="E26" s="106" t="s">
        <v>223</v>
      </c>
      <c r="F26" s="3" t="s">
        <v>245</v>
      </c>
      <c r="G26" s="375">
        <v>2442</v>
      </c>
      <c r="H26" s="374">
        <v>24.630749999999999</v>
      </c>
      <c r="I26" s="349">
        <f t="shared" si="2"/>
        <v>1.2989696563003581E-3</v>
      </c>
      <c r="L26" s="361"/>
    </row>
    <row r="27" spans="1:18" s="3" customFormat="1" x14ac:dyDescent="0.25">
      <c r="C27" s="380"/>
      <c r="D27" s="381" t="s">
        <v>252</v>
      </c>
      <c r="E27" s="381"/>
      <c r="F27" s="381"/>
      <c r="G27" s="381"/>
      <c r="H27" s="385">
        <v>18222.997050000002</v>
      </c>
      <c r="I27" s="397">
        <f>SUM(I14:I26)</f>
        <v>0.96103935993832679</v>
      </c>
      <c r="J27" s="376"/>
      <c r="K27" s="362"/>
      <c r="L27" s="363"/>
      <c r="M27" s="377"/>
      <c r="N27" s="377"/>
      <c r="P27" s="375"/>
      <c r="Q27" s="375"/>
      <c r="R27" s="375"/>
    </row>
    <row r="28" spans="1:18" s="3" customFormat="1" x14ac:dyDescent="0.25">
      <c r="C28" s="373"/>
      <c r="D28" s="376"/>
      <c r="E28" s="376"/>
      <c r="F28" s="376"/>
      <c r="G28" s="376"/>
      <c r="H28" s="378"/>
      <c r="I28" s="379"/>
      <c r="J28" s="376"/>
      <c r="L28" s="361"/>
    </row>
    <row r="29" spans="1:18" x14ac:dyDescent="0.25">
      <c r="C29" s="380"/>
      <c r="D29" s="278" t="s">
        <v>253</v>
      </c>
      <c r="H29" s="395"/>
      <c r="I29" s="396"/>
      <c r="K29" s="325" t="s">
        <v>254</v>
      </c>
      <c r="L29" s="326" t="s">
        <v>255</v>
      </c>
    </row>
    <row r="30" spans="1:18" x14ac:dyDescent="0.25">
      <c r="B30" s="362" t="str">
        <f>+$C$6&amp;D30</f>
        <v>IL&amp;FS  Infrastructure Debt Fund Series 2CTriparty Repo</v>
      </c>
      <c r="C30" s="380"/>
      <c r="D30" s="186" t="s">
        <v>256</v>
      </c>
      <c r="H30" s="395">
        <v>586.02703559999998</v>
      </c>
      <c r="I30" s="349">
        <f>+H30/$H$40</f>
        <v>3.0905731129423571E-2</v>
      </c>
      <c r="K30" s="362" t="s">
        <v>257</v>
      </c>
      <c r="L30" s="363">
        <v>0.40260000000000001</v>
      </c>
    </row>
    <row r="31" spans="1:18" x14ac:dyDescent="0.25">
      <c r="C31" s="380"/>
      <c r="D31" s="381" t="s">
        <v>252</v>
      </c>
      <c r="E31" s="381"/>
      <c r="F31" s="381"/>
      <c r="G31" s="381"/>
      <c r="H31" s="385">
        <v>586.02703559999998</v>
      </c>
      <c r="I31" s="383">
        <f>SUM(I30)</f>
        <v>3.0905731129423571E-2</v>
      </c>
      <c r="J31" s="376"/>
    </row>
    <row r="32" spans="1:18" s="3" customFormat="1" x14ac:dyDescent="0.25">
      <c r="C32" s="380"/>
      <c r="D32" s="362"/>
      <c r="E32" s="362"/>
      <c r="F32" s="362"/>
      <c r="G32" s="362"/>
      <c r="H32" s="395"/>
      <c r="I32" s="396"/>
      <c r="K32" s="362"/>
      <c r="L32" s="363"/>
    </row>
    <row r="33" spans="2:14" s="3" customFormat="1" x14ac:dyDescent="0.25">
      <c r="B33" s="362" t="str">
        <f>+$C$6&amp;D33</f>
        <v>IL&amp;FS  Infrastructure Debt Fund Series 2CTriparty Repo Margin</v>
      </c>
      <c r="C33" s="373"/>
      <c r="D33" s="398" t="s">
        <v>260</v>
      </c>
      <c r="G33" s="339"/>
      <c r="H33" s="395">
        <v>29.9</v>
      </c>
      <c r="I33" s="349">
        <f>+H33/$H$40</f>
        <v>1.5768579001200005E-3</v>
      </c>
      <c r="L33" s="361"/>
    </row>
    <row r="34" spans="2:14" s="3" customFormat="1" x14ac:dyDescent="0.25">
      <c r="C34" s="380"/>
      <c r="D34" s="381" t="s">
        <v>252</v>
      </c>
      <c r="E34" s="381"/>
      <c r="F34" s="381"/>
      <c r="G34" s="399"/>
      <c r="H34" s="385">
        <v>29.9</v>
      </c>
      <c r="I34" s="397">
        <f>SUM(I33)</f>
        <v>1.5768579001200005E-3</v>
      </c>
      <c r="K34" s="362"/>
      <c r="L34" s="363"/>
    </row>
    <row r="35" spans="2:14" s="3" customFormat="1" x14ac:dyDescent="0.25">
      <c r="C35" s="380"/>
      <c r="D35" s="362"/>
      <c r="E35" s="362"/>
      <c r="F35" s="362"/>
      <c r="G35" s="362"/>
      <c r="H35" s="395"/>
      <c r="I35" s="396"/>
      <c r="K35" s="362"/>
      <c r="L35" s="363"/>
    </row>
    <row r="36" spans="2:14" s="3" customFormat="1" x14ac:dyDescent="0.25">
      <c r="C36" s="380"/>
      <c r="D36" s="278" t="s">
        <v>47</v>
      </c>
      <c r="E36" s="362"/>
      <c r="F36" s="362"/>
      <c r="G36" s="362"/>
      <c r="H36" s="395"/>
      <c r="I36" s="396"/>
      <c r="K36" s="362"/>
      <c r="L36" s="363"/>
    </row>
    <row r="37" spans="2:14" s="3" customFormat="1" x14ac:dyDescent="0.25">
      <c r="B37" s="362" t="str">
        <f>+$C$6&amp;D37</f>
        <v>IL&amp;FS  Infrastructure Debt Fund Series 2CCash &amp; Cash Equivalents</v>
      </c>
      <c r="C37" s="373">
        <v>1</v>
      </c>
      <c r="D37" s="3" t="s">
        <v>262</v>
      </c>
      <c r="H37" s="395">
        <v>146.59280079999999</v>
      </c>
      <c r="I37" s="349">
        <f>+H37/$H$40</f>
        <v>7.730970436193898E-3</v>
      </c>
      <c r="L37" s="361"/>
    </row>
    <row r="38" spans="2:14" x14ac:dyDescent="0.25">
      <c r="C38" s="380">
        <v>2</v>
      </c>
      <c r="D38" s="362" t="s">
        <v>261</v>
      </c>
      <c r="H38" s="276">
        <v>-23.757556200005638</v>
      </c>
      <c r="I38" s="349">
        <f>+H38/$H$40</f>
        <v>-1.2529194040643409E-3</v>
      </c>
    </row>
    <row r="39" spans="2:14" x14ac:dyDescent="0.25">
      <c r="C39" s="380"/>
      <c r="D39" s="381" t="s">
        <v>252</v>
      </c>
      <c r="E39" s="381"/>
      <c r="F39" s="381"/>
      <c r="G39" s="381"/>
      <c r="H39" s="385">
        <v>122.83524459999435</v>
      </c>
      <c r="I39" s="397">
        <f>SUM(I37:I38)</f>
        <v>6.4780510321295571E-3</v>
      </c>
      <c r="J39" s="376"/>
    </row>
    <row r="40" spans="2:14" x14ac:dyDescent="0.25">
      <c r="C40" s="380"/>
      <c r="D40" s="386" t="s">
        <v>263</v>
      </c>
      <c r="E40" s="386"/>
      <c r="F40" s="386"/>
      <c r="G40" s="386"/>
      <c r="H40" s="387">
        <v>18961.759330199999</v>
      </c>
      <c r="I40" s="388">
        <f>+I27+I31+I34+I39</f>
        <v>0.99999999999999978</v>
      </c>
      <c r="J40" s="389"/>
      <c r="M40" s="377"/>
      <c r="N40" s="377"/>
    </row>
    <row r="41" spans="2:14" s="3" customFormat="1" x14ac:dyDescent="0.25">
      <c r="C41" s="373"/>
      <c r="D41" s="389"/>
      <c r="E41" s="389"/>
      <c r="F41" s="389"/>
      <c r="G41" s="389"/>
      <c r="H41" s="390"/>
      <c r="I41" s="391"/>
      <c r="J41" s="389"/>
      <c r="L41" s="361"/>
      <c r="N41" s="392"/>
    </row>
    <row r="42" spans="2:14" s="3" customFormat="1" x14ac:dyDescent="0.25">
      <c r="C42" s="373"/>
      <c r="D42" s="355" t="s">
        <v>296</v>
      </c>
      <c r="E42" s="389"/>
      <c r="F42" s="389"/>
      <c r="G42" s="389"/>
      <c r="H42" s="390"/>
      <c r="I42" s="400">
        <v>543750000</v>
      </c>
      <c r="J42" s="389"/>
      <c r="L42" s="361"/>
      <c r="N42" s="392"/>
    </row>
    <row r="43" spans="2:14" s="3" customFormat="1" x14ac:dyDescent="0.25">
      <c r="C43" s="373"/>
      <c r="D43" s="355"/>
      <c r="E43" s="389"/>
      <c r="F43" s="389"/>
      <c r="G43" s="389"/>
      <c r="H43" s="390"/>
      <c r="I43" s="400"/>
      <c r="J43" s="389"/>
      <c r="L43" s="361"/>
      <c r="N43" s="392"/>
    </row>
    <row r="44" spans="2:14" s="3" customFormat="1" x14ac:dyDescent="0.25">
      <c r="C44" s="373"/>
      <c r="D44" s="311" t="s">
        <v>264</v>
      </c>
      <c r="E44" s="282"/>
      <c r="F44" s="389"/>
      <c r="G44" s="389"/>
      <c r="H44" s="390"/>
      <c r="I44" s="400"/>
      <c r="J44" s="389"/>
      <c r="L44" s="361"/>
      <c r="N44" s="392"/>
    </row>
    <row r="45" spans="2:14" s="3" customFormat="1" x14ac:dyDescent="0.25">
      <c r="C45" s="373"/>
      <c r="D45" s="311" t="s">
        <v>312</v>
      </c>
      <c r="E45" s="282"/>
      <c r="F45" s="389"/>
      <c r="G45" s="389"/>
      <c r="H45" s="390"/>
      <c r="I45" s="400"/>
      <c r="J45" s="389"/>
      <c r="L45" s="361"/>
      <c r="N45" s="392"/>
    </row>
    <row r="46" spans="2:14" s="3" customFormat="1" x14ac:dyDescent="0.25">
      <c r="C46" s="373"/>
      <c r="D46" s="123" t="s">
        <v>265</v>
      </c>
      <c r="E46" s="358">
        <v>941648.36109999998</v>
      </c>
      <c r="F46" s="389"/>
      <c r="G46" s="389"/>
      <c r="H46" s="390"/>
      <c r="I46" s="400"/>
      <c r="J46" s="389"/>
      <c r="L46" s="361"/>
      <c r="N46" s="392"/>
    </row>
    <row r="47" spans="2:14" s="3" customFormat="1" x14ac:dyDescent="0.25">
      <c r="C47" s="373"/>
      <c r="D47" s="311" t="s">
        <v>313</v>
      </c>
      <c r="E47" s="282"/>
      <c r="F47" s="389"/>
      <c r="G47" s="389"/>
      <c r="H47" s="390"/>
      <c r="I47" s="400"/>
      <c r="J47" s="389"/>
      <c r="L47" s="361"/>
      <c r="N47" s="392"/>
    </row>
    <row r="48" spans="2:14" s="3" customFormat="1" x14ac:dyDescent="0.25">
      <c r="C48" s="373"/>
      <c r="D48" s="123" t="s">
        <v>265</v>
      </c>
      <c r="E48" s="358">
        <v>991810.00029999996</v>
      </c>
      <c r="F48" s="389"/>
      <c r="G48" s="389"/>
      <c r="H48" s="390"/>
      <c r="I48" s="400"/>
      <c r="J48" s="389"/>
      <c r="L48" s="361"/>
      <c r="N48" s="392"/>
    </row>
    <row r="49" spans="3:14" s="3" customFormat="1" x14ac:dyDescent="0.25">
      <c r="C49" s="373"/>
      <c r="D49" s="313" t="s">
        <v>314</v>
      </c>
      <c r="E49" s="357" t="s">
        <v>122</v>
      </c>
      <c r="F49" s="389"/>
      <c r="G49" s="389"/>
      <c r="H49" s="390"/>
      <c r="I49" s="400"/>
      <c r="J49" s="389"/>
      <c r="L49" s="361"/>
      <c r="N49" s="392"/>
    </row>
    <row r="50" spans="3:14" s="3" customFormat="1" ht="31.5" x14ac:dyDescent="0.25">
      <c r="C50" s="373"/>
      <c r="D50" s="315" t="s">
        <v>318</v>
      </c>
      <c r="E50" s="357" t="s">
        <v>122</v>
      </c>
      <c r="F50" s="389"/>
      <c r="G50" s="389"/>
      <c r="H50" s="390"/>
      <c r="I50" s="400"/>
      <c r="J50" s="389"/>
      <c r="L50" s="361"/>
      <c r="N50" s="392"/>
    </row>
    <row r="51" spans="3:14" s="3" customFormat="1" ht="31.5" x14ac:dyDescent="0.25">
      <c r="C51" s="373"/>
      <c r="D51" s="315" t="s">
        <v>316</v>
      </c>
      <c r="E51" s="357" t="s">
        <v>122</v>
      </c>
      <c r="F51" s="389"/>
      <c r="G51" s="389"/>
      <c r="H51" s="390"/>
      <c r="I51" s="400"/>
      <c r="J51" s="389"/>
      <c r="L51" s="361"/>
      <c r="N51" s="392"/>
    </row>
    <row r="52" spans="3:14" s="3" customFormat="1" x14ac:dyDescent="0.25">
      <c r="C52" s="373"/>
      <c r="D52" s="313" t="s">
        <v>308</v>
      </c>
      <c r="E52" s="357" t="s">
        <v>122</v>
      </c>
      <c r="F52" s="389"/>
      <c r="G52" s="389"/>
      <c r="H52" s="390"/>
      <c r="I52" s="400"/>
      <c r="J52" s="389"/>
      <c r="L52" s="361"/>
      <c r="N52" s="392"/>
    </row>
    <row r="53" spans="3:14" s="3" customFormat="1" ht="31.5" x14ac:dyDescent="0.25">
      <c r="C53" s="373"/>
      <c r="D53" s="359" t="s">
        <v>317</v>
      </c>
      <c r="E53" s="357" t="s">
        <v>172</v>
      </c>
      <c r="F53" s="389"/>
      <c r="G53" s="389"/>
      <c r="H53" s="390"/>
      <c r="I53" s="400"/>
      <c r="J53" s="389"/>
      <c r="L53" s="361"/>
      <c r="N53" s="392"/>
    </row>
    <row r="54" spans="3:14" s="3" customFormat="1" x14ac:dyDescent="0.25">
      <c r="C54" s="373"/>
      <c r="D54" s="311" t="s">
        <v>310</v>
      </c>
      <c r="E54" s="357" t="s">
        <v>172</v>
      </c>
      <c r="F54" s="389"/>
      <c r="G54" s="389"/>
      <c r="H54" s="390"/>
      <c r="I54" s="400"/>
      <c r="J54" s="389"/>
      <c r="L54" s="361"/>
      <c r="N54" s="392"/>
    </row>
    <row r="55" spans="3:14" s="3" customFormat="1" x14ac:dyDescent="0.25">
      <c r="C55" s="373"/>
      <c r="D55" s="321" t="s">
        <v>311</v>
      </c>
      <c r="E55" s="282"/>
      <c r="F55" s="389"/>
      <c r="G55" s="389"/>
      <c r="H55" s="390"/>
      <c r="I55" s="400"/>
      <c r="J55" s="389"/>
      <c r="L55" s="361"/>
      <c r="N55" s="392"/>
    </row>
    <row r="56" spans="3:14" s="3" customFormat="1" x14ac:dyDescent="0.25">
      <c r="C56" s="373"/>
      <c r="D56" s="282" t="s">
        <v>290</v>
      </c>
      <c r="E56" s="282"/>
      <c r="F56" s="389"/>
      <c r="G56" s="389"/>
      <c r="H56" s="390"/>
      <c r="I56" s="400"/>
      <c r="J56" s="389"/>
      <c r="L56" s="361"/>
      <c r="N56" s="392"/>
    </row>
    <row r="57" spans="3:14" s="3" customFormat="1" x14ac:dyDescent="0.25">
      <c r="C57" s="373"/>
      <c r="D57" s="355"/>
      <c r="E57" s="389"/>
      <c r="F57" s="389"/>
      <c r="G57" s="389"/>
      <c r="H57" s="390"/>
      <c r="I57" s="400"/>
      <c r="J57" s="389"/>
      <c r="L57" s="361"/>
      <c r="N57" s="392"/>
    </row>
    <row r="58" spans="3:14" s="3" customFormat="1" x14ac:dyDescent="0.25">
      <c r="C58" s="373"/>
      <c r="D58" s="355"/>
      <c r="E58" s="389"/>
      <c r="F58" s="389"/>
      <c r="G58" s="389"/>
      <c r="H58" s="390"/>
      <c r="I58" s="400"/>
      <c r="J58" s="389"/>
      <c r="L58" s="361"/>
      <c r="N58" s="392"/>
    </row>
    <row r="59" spans="3:14" s="3" customFormat="1" x14ac:dyDescent="0.25">
      <c r="C59" s="373"/>
      <c r="D59" s="355"/>
      <c r="E59" s="389"/>
      <c r="F59" s="389"/>
      <c r="G59" s="389"/>
      <c r="H59" s="390"/>
      <c r="I59" s="400"/>
      <c r="J59" s="389"/>
      <c r="L59" s="361"/>
      <c r="N59" s="392"/>
    </row>
    <row r="60" spans="3:14" x14ac:dyDescent="0.25">
      <c r="C60" s="380"/>
      <c r="D60" s="322" t="s">
        <v>271</v>
      </c>
      <c r="H60" s="401"/>
      <c r="I60" s="402"/>
    </row>
    <row r="62" spans="3:14" hidden="1" x14ac:dyDescent="0.25">
      <c r="G62" s="362">
        <v>1707699234.05</v>
      </c>
      <c r="H62" s="401">
        <v>17076.992340500001</v>
      </c>
    </row>
    <row r="63" spans="3:14" hidden="1" x14ac:dyDescent="0.25">
      <c r="H63" s="401">
        <v>1884.7669896999978</v>
      </c>
    </row>
  </sheetData>
  <mergeCells count="8">
    <mergeCell ref="C6:I6"/>
    <mergeCell ref="C7:I7"/>
    <mergeCell ref="C8:I8"/>
    <mergeCell ref="C10:C11"/>
    <mergeCell ref="D10:D11"/>
    <mergeCell ref="E10:E11"/>
    <mergeCell ref="G10:G11"/>
    <mergeCell ref="I10:I11"/>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Q74"/>
  <sheetViews>
    <sheetView topLeftCell="C1" workbookViewId="0">
      <selection activeCell="C1" sqref="C1"/>
    </sheetView>
  </sheetViews>
  <sheetFormatPr defaultRowHeight="15.75" x14ac:dyDescent="0.25"/>
  <cols>
    <col min="1" max="2" width="15" style="106" hidden="1" customWidth="1"/>
    <col min="3" max="3" width="7.5703125" style="106" customWidth="1"/>
    <col min="4" max="4" width="58.7109375" style="106" customWidth="1"/>
    <col min="5" max="5" width="17.5703125" style="106" customWidth="1"/>
    <col min="6" max="6" width="17.85546875" style="106" customWidth="1"/>
    <col min="7" max="7" width="18.42578125" style="281" customWidth="1"/>
    <col min="8" max="8" width="16.85546875" style="106" customWidth="1"/>
    <col min="9" max="9" width="14.7109375" style="106" customWidth="1"/>
    <col min="10" max="10" width="16.28515625" style="106" bestFit="1" customWidth="1"/>
    <col min="11" max="11" width="19.85546875" style="106" hidden="1" customWidth="1"/>
    <col min="12" max="12" width="9.140625" style="340" hidden="1" customWidth="1"/>
    <col min="13" max="13" width="15.7109375" style="106" customWidth="1"/>
    <col min="14" max="14" width="25.5703125" style="106" bestFit="1" customWidth="1"/>
    <col min="15" max="15" width="11" style="106" bestFit="1" customWidth="1"/>
    <col min="16" max="16384" width="9.140625" style="106"/>
  </cols>
  <sheetData>
    <row r="5" spans="1:13" x14ac:dyDescent="0.25">
      <c r="C5" s="106" t="s">
        <v>95</v>
      </c>
    </row>
    <row r="7" spans="1:13" s="186" customFormat="1" ht="15.75" customHeight="1" x14ac:dyDescent="0.25">
      <c r="C7" s="509" t="s">
        <v>193</v>
      </c>
      <c r="D7" s="510"/>
      <c r="E7" s="510"/>
      <c r="F7" s="510"/>
      <c r="G7" s="510"/>
      <c r="H7" s="510"/>
      <c r="I7" s="511"/>
      <c r="J7" s="106"/>
      <c r="L7" s="341"/>
      <c r="M7" s="106"/>
    </row>
    <row r="8" spans="1:13" s="186" customFormat="1" ht="15.75" customHeight="1" x14ac:dyDescent="0.25">
      <c r="C8" s="520" t="str">
        <f>+'[4]2C'!C7:I7</f>
        <v>Half Yearly  Portfolio statement as on September 30, 2019</v>
      </c>
      <c r="D8" s="521"/>
      <c r="E8" s="521"/>
      <c r="F8" s="521"/>
      <c r="G8" s="521"/>
      <c r="H8" s="521"/>
      <c r="I8" s="522"/>
      <c r="J8" s="106"/>
      <c r="L8" s="341"/>
      <c r="M8" s="106"/>
    </row>
    <row r="9" spans="1:13" x14ac:dyDescent="0.25">
      <c r="C9" s="515"/>
      <c r="D9" s="464"/>
      <c r="E9" s="464"/>
      <c r="F9" s="464"/>
      <c r="G9" s="464"/>
      <c r="H9" s="464"/>
      <c r="I9" s="516"/>
    </row>
    <row r="10" spans="1:13" x14ac:dyDescent="0.25">
      <c r="C10" s="268"/>
      <c r="D10" s="342"/>
      <c r="E10" s="343"/>
      <c r="F10" s="343"/>
      <c r="G10" s="344"/>
      <c r="H10" s="345"/>
      <c r="I10" s="346"/>
    </row>
    <row r="11" spans="1:13" s="186" customFormat="1" x14ac:dyDescent="0.25">
      <c r="C11" s="517" t="s">
        <v>8</v>
      </c>
      <c r="D11" s="518" t="s">
        <v>201</v>
      </c>
      <c r="E11" s="518" t="s">
        <v>202</v>
      </c>
      <c r="F11" s="271" t="s">
        <v>203</v>
      </c>
      <c r="G11" s="518" t="s">
        <v>204</v>
      </c>
      <c r="H11" s="272" t="s">
        <v>205</v>
      </c>
      <c r="I11" s="519" t="s">
        <v>206</v>
      </c>
      <c r="J11" s="273"/>
      <c r="K11" s="347"/>
      <c r="L11" s="341"/>
      <c r="M11" s="273"/>
    </row>
    <row r="12" spans="1:13" x14ac:dyDescent="0.25">
      <c r="C12" s="517"/>
      <c r="D12" s="518"/>
      <c r="E12" s="518"/>
      <c r="F12" s="271"/>
      <c r="G12" s="518"/>
      <c r="H12" s="272" t="s">
        <v>207</v>
      </c>
      <c r="I12" s="519"/>
    </row>
    <row r="13" spans="1:13" x14ac:dyDescent="0.25">
      <c r="C13" s="275"/>
      <c r="H13" s="276"/>
      <c r="I13" s="277"/>
    </row>
    <row r="14" spans="1:13" x14ac:dyDescent="0.25">
      <c r="C14" s="275"/>
      <c r="D14" s="278" t="s">
        <v>208</v>
      </c>
      <c r="H14" s="276"/>
      <c r="I14" s="277"/>
    </row>
    <row r="15" spans="1:13" x14ac:dyDescent="0.25">
      <c r="A15" s="106" t="str">
        <f t="shared" ref="A15:A22" si="0">+$C$7&amp;D15</f>
        <v>IL&amp;FS  Infrastructure Debt Fund Series 3AIL&amp;FS Solar Power Limited</v>
      </c>
      <c r="C15" s="275">
        <v>1</v>
      </c>
      <c r="D15" s="106" t="s">
        <v>210</v>
      </c>
      <c r="E15" s="106" t="s">
        <v>211</v>
      </c>
      <c r="F15" s="106" t="s">
        <v>212</v>
      </c>
      <c r="G15" s="281">
        <v>230</v>
      </c>
      <c r="H15" s="276">
        <v>2811.0158900000001</v>
      </c>
      <c r="I15" s="277">
        <f>+H15/$H$46</f>
        <v>0.17173572790115907</v>
      </c>
      <c r="M15" s="283"/>
    </row>
    <row r="16" spans="1:13" x14ac:dyDescent="0.25">
      <c r="A16" s="106" t="str">
        <f t="shared" si="0"/>
        <v>IL&amp;FS  Infrastructure Debt Fund Series 3ABhilwara Green Energy Limited</v>
      </c>
      <c r="C16" s="275">
        <f>+C15+1</f>
        <v>2</v>
      </c>
      <c r="D16" s="106" t="s">
        <v>218</v>
      </c>
      <c r="E16" s="106" t="s">
        <v>219</v>
      </c>
      <c r="F16" s="106" t="s">
        <v>220</v>
      </c>
      <c r="G16" s="281">
        <v>150000</v>
      </c>
      <c r="H16" s="276">
        <v>1322.3683799999999</v>
      </c>
      <c r="I16" s="277">
        <f>+H16/$H$46</f>
        <v>8.0788549470909077E-2</v>
      </c>
      <c r="M16" s="283"/>
    </row>
    <row r="17" spans="1:17" x14ac:dyDescent="0.25">
      <c r="A17" s="106" t="str">
        <f t="shared" si="0"/>
        <v>IL&amp;FS  Infrastructure Debt Fund Series 3AIL&amp;FS Wind Energy Limited</v>
      </c>
      <c r="C17" s="275">
        <f>+C16+1</f>
        <v>3</v>
      </c>
      <c r="D17" s="106" t="s">
        <v>214</v>
      </c>
      <c r="E17" s="106" t="s">
        <v>215</v>
      </c>
      <c r="F17" s="106" t="s">
        <v>273</v>
      </c>
      <c r="G17" s="281">
        <v>77</v>
      </c>
      <c r="H17" s="276">
        <v>974.86499000000003</v>
      </c>
      <c r="I17" s="277">
        <f>+H17/$H$46</f>
        <v>5.9558236315414834E-2</v>
      </c>
      <c r="M17" s="283"/>
    </row>
    <row r="18" spans="1:17" x14ac:dyDescent="0.25">
      <c r="A18" s="106" t="str">
        <f t="shared" si="0"/>
        <v>IL&amp;FS  Infrastructure Debt Fund Series 3A</v>
      </c>
      <c r="C18" s="275"/>
      <c r="H18" s="276"/>
      <c r="I18" s="277"/>
      <c r="M18" s="283"/>
    </row>
    <row r="19" spans="1:17" x14ac:dyDescent="0.25">
      <c r="A19" s="106" t="str">
        <f t="shared" si="0"/>
        <v>IL&amp;FS  Infrastructure Debt Fund Series 3ADebt Instrument-Privately Placed-Unlisted</v>
      </c>
      <c r="C19" s="275"/>
      <c r="D19" s="278" t="s">
        <v>221</v>
      </c>
      <c r="H19" s="276"/>
      <c r="I19" s="277"/>
      <c r="M19" s="283"/>
    </row>
    <row r="20" spans="1:17" x14ac:dyDescent="0.25">
      <c r="A20" s="106" t="str">
        <f t="shared" si="0"/>
        <v>IL&amp;FS  Infrastructure Debt Fund Series 3ABabcock Borsing Limited</v>
      </c>
      <c r="C20" s="275">
        <v>4</v>
      </c>
      <c r="D20" s="106" t="s">
        <v>238</v>
      </c>
      <c r="E20" s="106" t="s">
        <v>223</v>
      </c>
      <c r="F20" s="106" t="s">
        <v>239</v>
      </c>
      <c r="G20" s="281">
        <v>146</v>
      </c>
      <c r="H20" s="276">
        <v>1547.8808200000001</v>
      </c>
      <c r="I20" s="277">
        <f t="shared" ref="I20:I30" si="1">+H20/$H$46</f>
        <v>9.4565968222592639E-2</v>
      </c>
      <c r="M20" s="283"/>
    </row>
    <row r="21" spans="1:17" x14ac:dyDescent="0.25">
      <c r="A21" s="106" t="str">
        <f t="shared" si="0"/>
        <v>IL&amp;FS  Infrastructure Debt Fund Series 3AClean Max Enviro Energy Solutions Private Limited</v>
      </c>
      <c r="C21" s="275">
        <f>+C20+1</f>
        <v>5</v>
      </c>
      <c r="D21" s="106" t="s">
        <v>240</v>
      </c>
      <c r="E21" s="106" t="s">
        <v>241</v>
      </c>
      <c r="F21" s="106" t="s">
        <v>242</v>
      </c>
      <c r="G21" s="281">
        <v>165</v>
      </c>
      <c r="H21" s="276">
        <v>1237.5</v>
      </c>
      <c r="I21" s="277">
        <f t="shared" si="1"/>
        <v>7.5603615060918186E-2</v>
      </c>
      <c r="M21" s="283"/>
    </row>
    <row r="22" spans="1:17" x14ac:dyDescent="0.25">
      <c r="A22" s="106" t="str">
        <f t="shared" si="0"/>
        <v>IL&amp;FS  Infrastructure Debt Fund Series 3AAMRI Hospital Limited</v>
      </c>
      <c r="C22" s="275">
        <f t="shared" ref="C22:C30" si="2">+C21+1</f>
        <v>6</v>
      </c>
      <c r="D22" s="106" t="s">
        <v>248</v>
      </c>
      <c r="E22" s="106" t="s">
        <v>249</v>
      </c>
      <c r="F22" s="106" t="s">
        <v>288</v>
      </c>
      <c r="G22" s="281">
        <v>180</v>
      </c>
      <c r="H22" s="276">
        <v>1161.525674</v>
      </c>
      <c r="I22" s="277">
        <f t="shared" si="1"/>
        <v>7.0962052477147111E-2</v>
      </c>
      <c r="M22" s="283"/>
    </row>
    <row r="23" spans="1:17" x14ac:dyDescent="0.25">
      <c r="A23" s="106" t="str">
        <f>+$C$7&amp;D23</f>
        <v>IL&amp;FS  Infrastructure Debt Fund Series 3AAMRI Hospital Limited</v>
      </c>
      <c r="C23" s="275">
        <f t="shared" si="2"/>
        <v>7</v>
      </c>
      <c r="D23" s="106" t="s">
        <v>248</v>
      </c>
      <c r="E23" s="106" t="s">
        <v>249</v>
      </c>
      <c r="F23" s="106" t="s">
        <v>250</v>
      </c>
      <c r="G23" s="281">
        <v>100</v>
      </c>
      <c r="H23" s="276">
        <v>999.36986999999999</v>
      </c>
      <c r="I23" s="277">
        <f t="shared" si="1"/>
        <v>6.1055333296937249E-2</v>
      </c>
      <c r="M23" s="283"/>
    </row>
    <row r="24" spans="1:17" x14ac:dyDescent="0.25">
      <c r="A24" s="106" t="str">
        <f>+$C$7&amp;D24</f>
        <v>IL&amp;FS  Infrastructure Debt Fund Series 3ABhilangana Hydro Power Limited</v>
      </c>
      <c r="C24" s="275">
        <f t="shared" si="2"/>
        <v>8</v>
      </c>
      <c r="D24" s="106" t="s">
        <v>226</v>
      </c>
      <c r="E24" s="106" t="s">
        <v>227</v>
      </c>
      <c r="F24" s="106" t="s">
        <v>246</v>
      </c>
      <c r="G24" s="281">
        <v>98</v>
      </c>
      <c r="H24" s="276">
        <v>980</v>
      </c>
      <c r="I24" s="277">
        <f t="shared" si="1"/>
        <v>5.9871953745211981E-2</v>
      </c>
      <c r="M24" s="283"/>
    </row>
    <row r="25" spans="1:17" x14ac:dyDescent="0.25">
      <c r="A25" s="106" t="str">
        <f>+$C$7&amp;D25</f>
        <v>IL&amp;FS  Infrastructure Debt Fund Series 3ABhilangana Hydro Power Limited</v>
      </c>
      <c r="C25" s="275">
        <f t="shared" si="2"/>
        <v>9</v>
      </c>
      <c r="D25" s="282" t="s">
        <v>226</v>
      </c>
      <c r="E25" s="106" t="s">
        <v>227</v>
      </c>
      <c r="F25" s="282" t="s">
        <v>251</v>
      </c>
      <c r="G25" s="281">
        <v>43</v>
      </c>
      <c r="H25" s="276">
        <v>430</v>
      </c>
      <c r="I25" s="277">
        <f t="shared" si="1"/>
        <v>2.6270347051470563E-2</v>
      </c>
      <c r="M25" s="283"/>
    </row>
    <row r="26" spans="1:17" x14ac:dyDescent="0.25">
      <c r="A26" s="106" t="str">
        <f>+$C$7&amp;D26</f>
        <v>IL&amp;FS  Infrastructure Debt Fund Series 3ABhilangana Hydro Power Limited</v>
      </c>
      <c r="C26" s="275">
        <f t="shared" si="2"/>
        <v>10</v>
      </c>
      <c r="D26" s="106" t="s">
        <v>226</v>
      </c>
      <c r="E26" s="106" t="s">
        <v>227</v>
      </c>
      <c r="F26" s="106" t="s">
        <v>297</v>
      </c>
      <c r="G26" s="281">
        <v>125</v>
      </c>
      <c r="H26" s="276">
        <v>250</v>
      </c>
      <c r="I26" s="277">
        <f t="shared" si="1"/>
        <v>1.527345758806428E-2</v>
      </c>
      <c r="M26" s="283"/>
    </row>
    <row r="27" spans="1:17" x14ac:dyDescent="0.25">
      <c r="C27" s="275">
        <f t="shared" si="2"/>
        <v>11</v>
      </c>
      <c r="D27" s="106" t="s">
        <v>285</v>
      </c>
      <c r="E27" s="106" t="s">
        <v>286</v>
      </c>
      <c r="F27" s="106" t="s">
        <v>287</v>
      </c>
      <c r="G27" s="281">
        <v>100</v>
      </c>
      <c r="H27" s="276">
        <v>94.34966</v>
      </c>
      <c r="I27" s="277">
        <f t="shared" si="1"/>
        <v>5.7641821218331396E-3</v>
      </c>
      <c r="M27" s="283"/>
    </row>
    <row r="28" spans="1:17" x14ac:dyDescent="0.25">
      <c r="C28" s="275">
        <f t="shared" si="2"/>
        <v>12</v>
      </c>
      <c r="D28" s="106" t="s">
        <v>226</v>
      </c>
      <c r="E28" s="106" t="s">
        <v>227</v>
      </c>
      <c r="F28" s="106" t="s">
        <v>243</v>
      </c>
      <c r="G28" s="281">
        <v>8</v>
      </c>
      <c r="H28" s="276">
        <v>80</v>
      </c>
      <c r="I28" s="277">
        <f t="shared" si="1"/>
        <v>4.8875064281805698E-3</v>
      </c>
      <c r="M28" s="283"/>
    </row>
    <row r="29" spans="1:17" x14ac:dyDescent="0.25">
      <c r="C29" s="275">
        <f t="shared" si="2"/>
        <v>13</v>
      </c>
      <c r="D29" s="106" t="s">
        <v>281</v>
      </c>
      <c r="E29" s="106" t="s">
        <v>282</v>
      </c>
      <c r="F29" s="106" t="s">
        <v>284</v>
      </c>
      <c r="G29" s="281">
        <v>5</v>
      </c>
      <c r="H29" s="276">
        <v>40</v>
      </c>
      <c r="I29" s="277">
        <f t="shared" si="1"/>
        <v>2.4437532140902849E-3</v>
      </c>
      <c r="M29" s="283"/>
    </row>
    <row r="30" spans="1:17" x14ac:dyDescent="0.25">
      <c r="C30" s="275">
        <f t="shared" si="2"/>
        <v>14</v>
      </c>
      <c r="D30" s="282" t="s">
        <v>226</v>
      </c>
      <c r="E30" s="106" t="s">
        <v>227</v>
      </c>
      <c r="F30" s="282" t="s">
        <v>228</v>
      </c>
      <c r="G30" s="281">
        <v>4</v>
      </c>
      <c r="H30" s="276">
        <v>40</v>
      </c>
      <c r="I30" s="277">
        <f t="shared" si="1"/>
        <v>2.4437532140902849E-3</v>
      </c>
      <c r="M30" s="283"/>
    </row>
    <row r="31" spans="1:17" s="186" customFormat="1" x14ac:dyDescent="0.25">
      <c r="C31" s="296"/>
      <c r="D31" s="285" t="s">
        <v>252</v>
      </c>
      <c r="E31" s="285"/>
      <c r="F31" s="285"/>
      <c r="G31" s="285"/>
      <c r="H31" s="329">
        <v>11968.875284000002</v>
      </c>
      <c r="I31" s="300">
        <f>SUM(I15:I30)</f>
        <v>0.73122443610801946</v>
      </c>
      <c r="J31" s="291"/>
      <c r="L31" s="341"/>
      <c r="M31" s="283"/>
      <c r="N31" s="351"/>
      <c r="O31" s="352"/>
      <c r="Q31" s="352"/>
    </row>
    <row r="32" spans="1:17" s="186" customFormat="1" x14ac:dyDescent="0.25">
      <c r="C32" s="296"/>
      <c r="D32" s="291"/>
      <c r="E32" s="291"/>
      <c r="F32" s="291"/>
      <c r="G32" s="291"/>
      <c r="H32" s="292"/>
      <c r="I32" s="293"/>
      <c r="J32" s="291"/>
      <c r="L32" s="341"/>
      <c r="M32" s="106"/>
    </row>
    <row r="33" spans="2:14" s="186" customFormat="1" x14ac:dyDescent="0.25">
      <c r="C33" s="296"/>
      <c r="D33" s="278" t="s">
        <v>253</v>
      </c>
      <c r="E33" s="106"/>
      <c r="F33" s="106"/>
      <c r="G33" s="106"/>
      <c r="H33" s="276"/>
      <c r="I33" s="277"/>
      <c r="J33" s="291"/>
      <c r="L33" s="341"/>
      <c r="M33" s="106"/>
    </row>
    <row r="34" spans="2:14" s="186" customFormat="1" x14ac:dyDescent="0.25">
      <c r="B34" s="186" t="str">
        <f>+$C$7&amp;D34</f>
        <v>IL&amp;FS  Infrastructure Debt Fund Series 3ATriparty Repo</v>
      </c>
      <c r="C34" s="296"/>
      <c r="D34" s="186" t="s">
        <v>256</v>
      </c>
      <c r="E34" s="294"/>
      <c r="F34" s="294"/>
      <c r="G34" s="294"/>
      <c r="H34" s="276">
        <v>3977.9715529</v>
      </c>
      <c r="I34" s="277">
        <f>+H34/$H$46</f>
        <v>0.24302951919897742</v>
      </c>
      <c r="J34" s="291"/>
      <c r="L34" s="341"/>
      <c r="M34" s="106"/>
    </row>
    <row r="35" spans="2:14" s="186" customFormat="1" x14ac:dyDescent="0.25">
      <c r="C35" s="296"/>
      <c r="D35" s="106"/>
      <c r="E35" s="106"/>
      <c r="F35" s="106"/>
      <c r="G35" s="106"/>
      <c r="H35" s="294"/>
      <c r="I35" s="295"/>
      <c r="J35" s="291"/>
      <c r="L35" s="341"/>
      <c r="M35" s="106"/>
    </row>
    <row r="36" spans="2:14" x14ac:dyDescent="0.25">
      <c r="C36" s="275"/>
      <c r="D36" s="285" t="s">
        <v>252</v>
      </c>
      <c r="E36" s="285"/>
      <c r="F36" s="285"/>
      <c r="G36" s="285"/>
      <c r="H36" s="297">
        <v>3977.9715529</v>
      </c>
      <c r="I36" s="298">
        <f>SUM(I34:I35)</f>
        <v>0.24302951919897742</v>
      </c>
    </row>
    <row r="37" spans="2:14" x14ac:dyDescent="0.25">
      <c r="C37" s="275"/>
      <c r="D37" s="291"/>
      <c r="E37" s="291"/>
      <c r="F37" s="291"/>
      <c r="G37" s="291"/>
      <c r="H37" s="403"/>
      <c r="I37" s="404"/>
    </row>
    <row r="38" spans="2:14" x14ac:dyDescent="0.25">
      <c r="B38" s="186" t="str">
        <f>+$C$7&amp;D38</f>
        <v>IL&amp;FS  Infrastructure Debt Fund Series 3ATriparty Repo Margin</v>
      </c>
      <c r="C38" s="275"/>
      <c r="D38" s="278" t="s">
        <v>260</v>
      </c>
      <c r="E38" s="294"/>
      <c r="F38" s="294"/>
      <c r="H38" s="276">
        <v>2.5</v>
      </c>
      <c r="I38" s="277">
        <f>+H38/$H$46</f>
        <v>1.5273457588064281E-4</v>
      </c>
    </row>
    <row r="39" spans="2:14" x14ac:dyDescent="0.25">
      <c r="C39" s="275"/>
      <c r="D39" s="278"/>
      <c r="E39" s="294"/>
      <c r="F39" s="294"/>
      <c r="H39" s="276"/>
      <c r="I39" s="405"/>
    </row>
    <row r="40" spans="2:14" s="186" customFormat="1" x14ac:dyDescent="0.25">
      <c r="C40" s="296"/>
      <c r="D40" s="285" t="s">
        <v>252</v>
      </c>
      <c r="E40" s="285"/>
      <c r="F40" s="285"/>
      <c r="G40" s="285"/>
      <c r="H40" s="329">
        <v>2.5</v>
      </c>
      <c r="I40" s="299">
        <f>SUM(I38:I39)</f>
        <v>1.5273457588064281E-4</v>
      </c>
      <c r="J40" s="291"/>
      <c r="L40" s="341"/>
      <c r="M40" s="106"/>
    </row>
    <row r="41" spans="2:14" x14ac:dyDescent="0.25">
      <c r="C41" s="275"/>
      <c r="H41" s="276"/>
      <c r="I41" s="277"/>
    </row>
    <row r="42" spans="2:14" x14ac:dyDescent="0.25">
      <c r="C42" s="275"/>
      <c r="D42" s="278" t="s">
        <v>47</v>
      </c>
      <c r="H42" s="276"/>
      <c r="I42" s="277"/>
    </row>
    <row r="43" spans="2:14" x14ac:dyDescent="0.25">
      <c r="C43" s="275">
        <v>1</v>
      </c>
      <c r="D43" s="106" t="s">
        <v>298</v>
      </c>
      <c r="E43" s="294"/>
      <c r="F43" s="294"/>
      <c r="H43" s="276">
        <v>-19.13044020000234</v>
      </c>
      <c r="I43" s="277">
        <f>+H43/$H$46</f>
        <v>-1.1687518681429427E-3</v>
      </c>
    </row>
    <row r="44" spans="2:14" x14ac:dyDescent="0.25">
      <c r="B44" s="186" t="str">
        <f>+$C$7&amp;D44</f>
        <v>IL&amp;FS  Infrastructure Debt Fund Series 3ACash &amp; Cash Equivalents</v>
      </c>
      <c r="C44" s="275">
        <v>2</v>
      </c>
      <c r="D44" s="106" t="s">
        <v>262</v>
      </c>
      <c r="E44" s="294"/>
      <c r="F44" s="294"/>
      <c r="H44" s="276">
        <v>438.04852030000001</v>
      </c>
      <c r="I44" s="277">
        <f>+H44/$H$46</f>
        <v>2.676206198526546E-2</v>
      </c>
    </row>
    <row r="45" spans="2:14" s="186" customFormat="1" x14ac:dyDescent="0.25">
      <c r="C45" s="296"/>
      <c r="D45" s="285" t="s">
        <v>252</v>
      </c>
      <c r="E45" s="285"/>
      <c r="F45" s="285"/>
      <c r="G45" s="285"/>
      <c r="H45" s="329">
        <v>418.91808009999767</v>
      </c>
      <c r="I45" s="300">
        <f>SUM(I43:I44)</f>
        <v>2.5593310117122518E-2</v>
      </c>
      <c r="J45" s="291"/>
      <c r="L45" s="341"/>
      <c r="M45" s="106"/>
    </row>
    <row r="46" spans="2:14" s="186" customFormat="1" x14ac:dyDescent="0.25">
      <c r="C46" s="296"/>
      <c r="D46" s="301" t="s">
        <v>263</v>
      </c>
      <c r="E46" s="301"/>
      <c r="F46" s="301"/>
      <c r="G46" s="301"/>
      <c r="H46" s="302">
        <v>16368.264917</v>
      </c>
      <c r="I46" s="303">
        <f>+I31+I36+I40+I45</f>
        <v>1</v>
      </c>
      <c r="J46" s="304"/>
      <c r="L46" s="341"/>
      <c r="M46" s="283"/>
      <c r="N46" s="351"/>
    </row>
    <row r="47" spans="2:14" x14ac:dyDescent="0.25">
      <c r="C47" s="275"/>
      <c r="D47" s="304"/>
      <c r="E47" s="304"/>
      <c r="F47" s="304"/>
      <c r="G47" s="304"/>
      <c r="H47" s="306"/>
      <c r="I47" s="307"/>
      <c r="J47" s="304"/>
      <c r="N47" s="335"/>
    </row>
    <row r="48" spans="2:14" x14ac:dyDescent="0.25">
      <c r="C48" s="275"/>
      <c r="D48" s="304"/>
      <c r="E48" s="304"/>
      <c r="F48" s="304"/>
      <c r="G48" s="304"/>
      <c r="H48" s="306"/>
      <c r="I48" s="307"/>
      <c r="J48" s="304"/>
      <c r="N48" s="335"/>
    </row>
    <row r="49" spans="3:14" x14ac:dyDescent="0.25">
      <c r="C49" s="275"/>
      <c r="D49" s="311" t="s">
        <v>264</v>
      </c>
      <c r="E49" s="282"/>
      <c r="F49" s="406"/>
      <c r="G49" s="406"/>
      <c r="H49" s="282"/>
      <c r="I49" s="310"/>
      <c r="J49" s="304"/>
      <c r="N49" s="335"/>
    </row>
    <row r="50" spans="3:14" x14ac:dyDescent="0.25">
      <c r="C50" s="275"/>
      <c r="D50" s="311" t="s">
        <v>303</v>
      </c>
      <c r="E50" s="282"/>
      <c r="F50" s="406"/>
      <c r="G50" s="406"/>
      <c r="H50" s="282"/>
      <c r="I50" s="310"/>
      <c r="J50" s="304"/>
      <c r="N50" s="335"/>
    </row>
    <row r="51" spans="3:14" x14ac:dyDescent="0.25">
      <c r="C51" s="275"/>
      <c r="D51" s="123" t="s">
        <v>265</v>
      </c>
      <c r="E51" s="407">
        <v>1123622.3816</v>
      </c>
      <c r="F51" s="406"/>
      <c r="G51" s="406"/>
      <c r="H51" s="282"/>
      <c r="I51" s="310"/>
      <c r="J51" s="304"/>
      <c r="N51" s="335"/>
    </row>
    <row r="52" spans="3:14" x14ac:dyDescent="0.25">
      <c r="C52" s="275"/>
      <c r="D52" s="123" t="s">
        <v>266</v>
      </c>
      <c r="E52" s="407">
        <v>1123622.3816</v>
      </c>
      <c r="F52" s="406"/>
      <c r="G52" s="406"/>
      <c r="H52" s="282"/>
      <c r="I52" s="310"/>
      <c r="J52" s="304"/>
      <c r="N52" s="335"/>
    </row>
    <row r="53" spans="3:14" x14ac:dyDescent="0.25">
      <c r="C53" s="275"/>
      <c r="D53" s="123" t="s">
        <v>299</v>
      </c>
      <c r="E53" s="407">
        <v>1122324.0911000001</v>
      </c>
      <c r="F53" s="406"/>
      <c r="G53" s="406"/>
      <c r="H53" s="282"/>
      <c r="I53" s="310"/>
      <c r="J53" s="304"/>
      <c r="N53" s="335"/>
    </row>
    <row r="54" spans="3:14" x14ac:dyDescent="0.25">
      <c r="C54" s="275"/>
      <c r="D54" s="311" t="s">
        <v>304</v>
      </c>
      <c r="E54" s="282"/>
      <c r="F54" s="406"/>
      <c r="G54" s="406"/>
      <c r="H54" s="282"/>
      <c r="I54" s="310"/>
      <c r="J54" s="304"/>
      <c r="N54" s="335"/>
    </row>
    <row r="55" spans="3:14" x14ac:dyDescent="0.25">
      <c r="C55" s="275"/>
      <c r="D55" s="123" t="s">
        <v>265</v>
      </c>
      <c r="E55" s="407">
        <v>1169549.7106999999</v>
      </c>
      <c r="F55" s="406"/>
      <c r="G55" s="406"/>
      <c r="H55" s="282"/>
      <c r="I55" s="310"/>
      <c r="J55" s="304"/>
      <c r="N55" s="335"/>
    </row>
    <row r="56" spans="3:14" x14ac:dyDescent="0.25">
      <c r="C56" s="275"/>
      <c r="D56" s="123" t="s">
        <v>266</v>
      </c>
      <c r="E56" s="407">
        <v>1169549.7106999999</v>
      </c>
      <c r="F56" s="406"/>
      <c r="G56" s="406"/>
      <c r="H56" s="282"/>
      <c r="I56" s="310"/>
      <c r="J56" s="304"/>
      <c r="N56" s="335"/>
    </row>
    <row r="57" spans="3:14" x14ac:dyDescent="0.25">
      <c r="C57" s="275"/>
      <c r="D57" s="123" t="s">
        <v>299</v>
      </c>
      <c r="E57" s="407">
        <v>1168191.9526</v>
      </c>
      <c r="F57" s="406"/>
      <c r="G57" s="406"/>
      <c r="H57" s="282"/>
      <c r="I57" s="310"/>
      <c r="J57" s="304"/>
      <c r="N57" s="335"/>
    </row>
    <row r="58" spans="3:14" x14ac:dyDescent="0.25">
      <c r="C58" s="275"/>
      <c r="D58" s="313" t="s">
        <v>305</v>
      </c>
      <c r="E58" s="357" t="s">
        <v>122</v>
      </c>
      <c r="F58" s="406"/>
      <c r="G58" s="406"/>
      <c r="H58" s="282"/>
      <c r="I58" s="310"/>
      <c r="J58" s="304"/>
      <c r="N58" s="335"/>
    </row>
    <row r="59" spans="3:14" ht="31.5" x14ac:dyDescent="0.25">
      <c r="C59" s="275"/>
      <c r="D59" s="315" t="s">
        <v>318</v>
      </c>
      <c r="E59" s="357" t="s">
        <v>122</v>
      </c>
      <c r="F59" s="406"/>
      <c r="G59" s="406"/>
      <c r="H59" s="282"/>
      <c r="I59" s="310"/>
      <c r="J59" s="304"/>
      <c r="N59" s="335"/>
    </row>
    <row r="60" spans="3:14" ht="31.5" x14ac:dyDescent="0.25">
      <c r="C60" s="275"/>
      <c r="D60" s="315" t="s">
        <v>307</v>
      </c>
      <c r="E60" s="357" t="s">
        <v>122</v>
      </c>
      <c r="F60" s="406"/>
      <c r="G60" s="406"/>
      <c r="H60" s="282"/>
      <c r="I60" s="310"/>
      <c r="J60" s="304"/>
      <c r="N60" s="335"/>
    </row>
    <row r="61" spans="3:14" x14ac:dyDescent="0.25">
      <c r="C61" s="275"/>
      <c r="D61" s="313" t="s">
        <v>308</v>
      </c>
      <c r="E61" s="357" t="s">
        <v>122</v>
      </c>
      <c r="F61" s="406"/>
      <c r="G61" s="406"/>
      <c r="H61" s="282"/>
      <c r="I61" s="310"/>
      <c r="J61" s="304"/>
      <c r="N61" s="335"/>
    </row>
    <row r="62" spans="3:14" x14ac:dyDescent="0.25">
      <c r="C62" s="275"/>
      <c r="D62" s="313" t="s">
        <v>309</v>
      </c>
      <c r="E62" s="408" t="s">
        <v>300</v>
      </c>
      <c r="F62" s="406"/>
      <c r="G62" s="406"/>
      <c r="H62" s="282"/>
      <c r="I62" s="310"/>
      <c r="J62" s="304"/>
      <c r="N62" s="335"/>
    </row>
    <row r="63" spans="3:14" x14ac:dyDescent="0.25">
      <c r="C63" s="275"/>
      <c r="D63" s="311" t="s">
        <v>310</v>
      </c>
      <c r="E63" s="282"/>
      <c r="F63" s="406"/>
      <c r="G63" s="406"/>
      <c r="H63" s="282"/>
      <c r="I63" s="310"/>
      <c r="J63" s="304"/>
      <c r="N63" s="335"/>
    </row>
    <row r="64" spans="3:14" x14ac:dyDescent="0.25">
      <c r="C64" s="275"/>
      <c r="D64" s="409" t="s">
        <v>268</v>
      </c>
      <c r="E64" s="410" t="s">
        <v>45</v>
      </c>
      <c r="F64" s="411"/>
      <c r="G64" s="411"/>
      <c r="H64" s="317" t="s">
        <v>47</v>
      </c>
      <c r="I64" s="318"/>
      <c r="J64" s="304"/>
      <c r="N64" s="335"/>
    </row>
    <row r="65" spans="3:14" x14ac:dyDescent="0.25">
      <c r="C65" s="275"/>
      <c r="D65" s="319" t="s">
        <v>269</v>
      </c>
      <c r="E65" s="412" t="s">
        <v>122</v>
      </c>
      <c r="F65" s="411"/>
      <c r="G65" s="411"/>
      <c r="H65" s="412" t="s">
        <v>122</v>
      </c>
      <c r="I65" s="413"/>
      <c r="J65" s="304"/>
      <c r="N65" s="335"/>
    </row>
    <row r="66" spans="3:14" x14ac:dyDescent="0.25">
      <c r="C66" s="275"/>
      <c r="D66" s="507" t="s">
        <v>301</v>
      </c>
      <c r="E66" s="507"/>
      <c r="F66" s="507"/>
      <c r="G66" s="507"/>
      <c r="H66" s="507"/>
      <c r="I66" s="508"/>
      <c r="J66" s="304"/>
      <c r="N66" s="335"/>
    </row>
    <row r="67" spans="3:14" x14ac:dyDescent="0.25">
      <c r="C67" s="275"/>
      <c r="D67" s="507"/>
      <c r="E67" s="507"/>
      <c r="F67" s="507"/>
      <c r="G67" s="507"/>
      <c r="H67" s="507"/>
      <c r="I67" s="508"/>
      <c r="J67" s="304"/>
      <c r="N67" s="335"/>
    </row>
    <row r="68" spans="3:14" x14ac:dyDescent="0.25">
      <c r="C68" s="275"/>
      <c r="D68" s="321" t="s">
        <v>311</v>
      </c>
      <c r="E68" s="414"/>
      <c r="F68" s="414"/>
      <c r="G68" s="414"/>
      <c r="H68" s="414"/>
      <c r="I68" s="415"/>
      <c r="J68" s="304"/>
      <c r="N68" s="335"/>
    </row>
    <row r="69" spans="3:14" x14ac:dyDescent="0.25">
      <c r="C69" s="275"/>
      <c r="D69" s="304"/>
      <c r="E69" s="304"/>
      <c r="F69" s="304"/>
      <c r="G69" s="304"/>
      <c r="H69" s="306"/>
      <c r="I69" s="307"/>
      <c r="J69" s="304"/>
      <c r="N69" s="335"/>
    </row>
    <row r="70" spans="3:14" x14ac:dyDescent="0.25">
      <c r="C70" s="275"/>
      <c r="D70" s="304"/>
      <c r="E70" s="304"/>
      <c r="F70" s="304"/>
      <c r="G70" s="304"/>
      <c r="H70" s="306"/>
      <c r="I70" s="307"/>
      <c r="J70" s="304"/>
      <c r="N70" s="335"/>
    </row>
    <row r="71" spans="3:14" x14ac:dyDescent="0.25">
      <c r="C71" s="275"/>
      <c r="D71" s="322" t="s">
        <v>271</v>
      </c>
      <c r="H71" s="283"/>
      <c r="I71" s="323"/>
    </row>
    <row r="73" spans="3:14" hidden="1" x14ac:dyDescent="0.25">
      <c r="G73" s="360">
        <v>1494519823.6199999</v>
      </c>
      <c r="H73" s="283">
        <v>14945.198236199998</v>
      </c>
    </row>
    <row r="74" spans="3:14" hidden="1" x14ac:dyDescent="0.25">
      <c r="H74" s="283">
        <v>1423.0666808000024</v>
      </c>
    </row>
  </sheetData>
  <mergeCells count="9">
    <mergeCell ref="D66:I67"/>
    <mergeCell ref="C7:I7"/>
    <mergeCell ref="C8:I8"/>
    <mergeCell ref="C9:I9"/>
    <mergeCell ref="C11:C12"/>
    <mergeCell ref="D11:D12"/>
    <mergeCell ref="E11:E12"/>
    <mergeCell ref="G11:G12"/>
    <mergeCell ref="I11:I12"/>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O70"/>
  <sheetViews>
    <sheetView topLeftCell="C1" workbookViewId="0">
      <selection activeCell="C1" sqref="C1"/>
    </sheetView>
  </sheetViews>
  <sheetFormatPr defaultRowHeight="15.75" x14ac:dyDescent="0.25"/>
  <cols>
    <col min="1" max="1" width="4.28515625" style="106" hidden="1" customWidth="1"/>
    <col min="2" max="2" width="6.5703125" style="106" hidden="1" customWidth="1"/>
    <col min="3" max="3" width="7.5703125" style="106" customWidth="1"/>
    <col min="4" max="4" width="58.7109375" style="106" customWidth="1"/>
    <col min="5" max="5" width="18.5703125" style="106" customWidth="1"/>
    <col min="6" max="6" width="17.85546875" style="106" customWidth="1"/>
    <col min="7" max="7" width="18.42578125" style="281" customWidth="1"/>
    <col min="8" max="8" width="16.85546875" style="106" customWidth="1"/>
    <col min="9" max="9" width="14.7109375" style="106" customWidth="1"/>
    <col min="12" max="12" width="10.7109375" bestFit="1" customWidth="1"/>
    <col min="13" max="13" width="10.28515625" bestFit="1" customWidth="1"/>
  </cols>
  <sheetData>
    <row r="5" spans="1:9" x14ac:dyDescent="0.25">
      <c r="C5" s="106" t="s">
        <v>95</v>
      </c>
    </row>
    <row r="7" spans="1:9" x14ac:dyDescent="0.25">
      <c r="A7" s="186"/>
      <c r="B7" s="186"/>
      <c r="C7" s="509" t="s">
        <v>194</v>
      </c>
      <c r="D7" s="510"/>
      <c r="E7" s="510"/>
      <c r="F7" s="510"/>
      <c r="G7" s="510"/>
      <c r="H7" s="510"/>
      <c r="I7" s="511"/>
    </row>
    <row r="8" spans="1:9" ht="15.75" customHeight="1" x14ac:dyDescent="0.25">
      <c r="A8" s="186"/>
      <c r="B8" s="186"/>
      <c r="C8" s="520" t="str">
        <f>+'[4]3A'!C8:I8</f>
        <v>Half Yearly  Portfolio statement as on September 30, 2019</v>
      </c>
      <c r="D8" s="521"/>
      <c r="E8" s="521"/>
      <c r="F8" s="521"/>
      <c r="G8" s="521"/>
      <c r="H8" s="521"/>
      <c r="I8" s="522"/>
    </row>
    <row r="9" spans="1:9" x14ac:dyDescent="0.25">
      <c r="C9" s="515"/>
      <c r="D9" s="464"/>
      <c r="E9" s="464"/>
      <c r="F9" s="464"/>
      <c r="G9" s="464"/>
      <c r="H9" s="464"/>
      <c r="I9" s="516"/>
    </row>
    <row r="10" spans="1:9" x14ac:dyDescent="0.25">
      <c r="C10" s="268"/>
      <c r="D10" s="342"/>
      <c r="E10" s="343"/>
      <c r="F10" s="343"/>
      <c r="G10" s="344"/>
      <c r="H10" s="345"/>
      <c r="I10" s="346"/>
    </row>
    <row r="11" spans="1:9" x14ac:dyDescent="0.25">
      <c r="A11" s="186"/>
      <c r="B11" s="186"/>
      <c r="C11" s="517" t="s">
        <v>8</v>
      </c>
      <c r="D11" s="518" t="s">
        <v>201</v>
      </c>
      <c r="E11" s="518" t="s">
        <v>202</v>
      </c>
      <c r="F11" s="271" t="s">
        <v>203</v>
      </c>
      <c r="G11" s="518" t="s">
        <v>204</v>
      </c>
      <c r="H11" s="272" t="s">
        <v>205</v>
      </c>
      <c r="I11" s="519" t="s">
        <v>206</v>
      </c>
    </row>
    <row r="12" spans="1:9" x14ac:dyDescent="0.25">
      <c r="C12" s="517"/>
      <c r="D12" s="518"/>
      <c r="E12" s="518"/>
      <c r="F12" s="271"/>
      <c r="G12" s="518"/>
      <c r="H12" s="272" t="s">
        <v>207</v>
      </c>
      <c r="I12" s="519"/>
    </row>
    <row r="13" spans="1:9" x14ac:dyDescent="0.25">
      <c r="C13" s="275"/>
      <c r="H13" s="276"/>
      <c r="I13" s="277"/>
    </row>
    <row r="14" spans="1:9" x14ac:dyDescent="0.25">
      <c r="C14" s="275"/>
      <c r="D14" s="278" t="s">
        <v>208</v>
      </c>
      <c r="H14" s="276"/>
      <c r="I14" s="277"/>
    </row>
    <row r="15" spans="1:9" x14ac:dyDescent="0.25">
      <c r="A15" s="106" t="str">
        <f t="shared" ref="A15:A22" si="0">+$C$7&amp;D15</f>
        <v>IL&amp;FS  Infrastructure Debt Fund Series 3BBhilwara Green Energy Limited</v>
      </c>
      <c r="C15" s="275">
        <v>1</v>
      </c>
      <c r="D15" s="106" t="s">
        <v>218</v>
      </c>
      <c r="E15" s="106" t="s">
        <v>219</v>
      </c>
      <c r="F15" s="106" t="s">
        <v>272</v>
      </c>
      <c r="G15" s="281">
        <v>340000</v>
      </c>
      <c r="H15" s="276">
        <v>3400</v>
      </c>
      <c r="I15" s="277">
        <f>+H15/$H$43</f>
        <v>0.19563389789987393</v>
      </c>
    </row>
    <row r="16" spans="1:9" x14ac:dyDescent="0.25">
      <c r="A16" s="106" t="str">
        <f t="shared" si="0"/>
        <v>IL&amp;FS  Infrastructure Debt Fund Series 3BIL&amp;FS Solar Power Limited</v>
      </c>
      <c r="C16" s="275">
        <f>+C15+1</f>
        <v>2</v>
      </c>
      <c r="D16" s="106" t="s">
        <v>210</v>
      </c>
      <c r="E16" s="106" t="s">
        <v>211</v>
      </c>
      <c r="F16" s="106" t="s">
        <v>212</v>
      </c>
      <c r="G16" s="281">
        <v>215</v>
      </c>
      <c r="H16" s="276">
        <v>2627.6887700000002</v>
      </c>
      <c r="I16" s="277">
        <f t="shared" ref="I16:I18" si="1">+H16/$H$43</f>
        <v>0.15119558721847803</v>
      </c>
    </row>
    <row r="17" spans="1:15" x14ac:dyDescent="0.25">
      <c r="A17" s="106" t="str">
        <f t="shared" si="0"/>
        <v>IL&amp;FS  Infrastructure Debt Fund Series 3BIL&amp;FS Wind Energy Limited</v>
      </c>
      <c r="C17" s="275">
        <f t="shared" ref="C17:C18" si="2">+C16+1</f>
        <v>3</v>
      </c>
      <c r="D17" s="106" t="s">
        <v>214</v>
      </c>
      <c r="E17" s="106" t="s">
        <v>215</v>
      </c>
      <c r="F17" s="106" t="s">
        <v>273</v>
      </c>
      <c r="G17" s="281">
        <v>125</v>
      </c>
      <c r="H17" s="276">
        <v>1582.57304</v>
      </c>
      <c r="I17" s="277">
        <f t="shared" si="1"/>
        <v>9.1060274272486211E-2</v>
      </c>
    </row>
    <row r="18" spans="1:15" x14ac:dyDescent="0.25">
      <c r="A18" s="106" t="str">
        <f t="shared" si="0"/>
        <v>IL&amp;FS  Infrastructure Debt Fund Series 3BBhilwara Green Energy Limited</v>
      </c>
      <c r="C18" s="275">
        <f t="shared" si="2"/>
        <v>4</v>
      </c>
      <c r="D18" s="106" t="s">
        <v>218</v>
      </c>
      <c r="E18" s="106" t="s">
        <v>219</v>
      </c>
      <c r="F18" s="106" t="s">
        <v>220</v>
      </c>
      <c r="G18" s="281">
        <v>70000</v>
      </c>
      <c r="H18" s="276">
        <v>617.10523000000001</v>
      </c>
      <c r="I18" s="277">
        <f t="shared" si="1"/>
        <v>3.5507853399793593E-2</v>
      </c>
    </row>
    <row r="19" spans="1:15" x14ac:dyDescent="0.25">
      <c r="C19" s="275"/>
      <c r="H19" s="276"/>
      <c r="I19" s="277"/>
    </row>
    <row r="20" spans="1:15" x14ac:dyDescent="0.25">
      <c r="A20" s="106" t="str">
        <f t="shared" si="0"/>
        <v>IL&amp;FS  Infrastructure Debt Fund Series 3BDebt Instrument-Privately Placed-Unlisted</v>
      </c>
      <c r="C20" s="275"/>
      <c r="D20" s="278" t="s">
        <v>221</v>
      </c>
      <c r="H20" s="276"/>
      <c r="I20" s="277"/>
    </row>
    <row r="21" spans="1:15" x14ac:dyDescent="0.25">
      <c r="A21" s="106" t="str">
        <f t="shared" si="0"/>
        <v>IL&amp;FS  Infrastructure Debt Fund Series 3BAMRI Hospital Limited</v>
      </c>
      <c r="C21" s="275">
        <f>+C18+1</f>
        <v>5</v>
      </c>
      <c r="D21" s="106" t="s">
        <v>248</v>
      </c>
      <c r="E21" s="106" t="s">
        <v>249</v>
      </c>
      <c r="F21" s="106" t="s">
        <v>291</v>
      </c>
      <c r="G21" s="281">
        <v>410</v>
      </c>
      <c r="H21" s="276">
        <v>4097.4164499999997</v>
      </c>
      <c r="I21" s="277">
        <f t="shared" ref="I21:I27" si="3">+H21/$H$43</f>
        <v>0.23576280924487172</v>
      </c>
    </row>
    <row r="22" spans="1:15" x14ac:dyDescent="0.25">
      <c r="A22" s="106" t="str">
        <f t="shared" si="0"/>
        <v>IL&amp;FS  Infrastructure Debt Fund Series 3BKanchanjunga Power Company Private Limited</v>
      </c>
      <c r="C22" s="275">
        <f>+C21+1</f>
        <v>6</v>
      </c>
      <c r="D22" s="106" t="s">
        <v>274</v>
      </c>
      <c r="E22" s="106" t="s">
        <v>275</v>
      </c>
      <c r="F22" s="106" t="s">
        <v>292</v>
      </c>
      <c r="G22" s="281">
        <v>160</v>
      </c>
      <c r="H22" s="276">
        <v>1600</v>
      </c>
      <c r="I22" s="277">
        <f t="shared" si="3"/>
        <v>9.2063010776411269E-2</v>
      </c>
    </row>
    <row r="23" spans="1:15" x14ac:dyDescent="0.25">
      <c r="A23" s="106" t="str">
        <f>+$C$7&amp;D23</f>
        <v>IL&amp;FS  Infrastructure Debt Fund Series 3BKanchanjunga Power Company Private Limited</v>
      </c>
      <c r="C23" s="275">
        <f t="shared" ref="C23:C27" si="4">+C22+1</f>
        <v>7</v>
      </c>
      <c r="D23" s="106" t="s">
        <v>274</v>
      </c>
      <c r="E23" s="106" t="s">
        <v>275</v>
      </c>
      <c r="F23" s="106" t="s">
        <v>280</v>
      </c>
      <c r="G23" s="281">
        <v>100</v>
      </c>
      <c r="H23" s="276">
        <v>1000</v>
      </c>
      <c r="I23" s="277">
        <f t="shared" si="3"/>
        <v>5.7539381735257036E-2</v>
      </c>
    </row>
    <row r="24" spans="1:15" x14ac:dyDescent="0.25">
      <c r="A24" s="106" t="str">
        <f>+$C$7&amp;D24</f>
        <v>IL&amp;FS  Infrastructure Debt Fund Series 3BBhilangana Hydro Power Limited</v>
      </c>
      <c r="C24" s="275">
        <f t="shared" si="4"/>
        <v>8</v>
      </c>
      <c r="D24" s="106" t="s">
        <v>226</v>
      </c>
      <c r="E24" s="106" t="s">
        <v>227</v>
      </c>
      <c r="F24" s="106" t="s">
        <v>251</v>
      </c>
      <c r="G24" s="281">
        <v>43</v>
      </c>
      <c r="H24" s="276">
        <v>430</v>
      </c>
      <c r="I24" s="277">
        <f t="shared" si="3"/>
        <v>2.4741934146160528E-2</v>
      </c>
    </row>
    <row r="25" spans="1:15" x14ac:dyDescent="0.25">
      <c r="A25" s="106" t="str">
        <f>+$C$7&amp;D25</f>
        <v>IL&amp;FS  Infrastructure Debt Fund Series 3BBhilangana Hydro Power Limited</v>
      </c>
      <c r="C25" s="275">
        <f t="shared" si="4"/>
        <v>9</v>
      </c>
      <c r="D25" s="106" t="s">
        <v>226</v>
      </c>
      <c r="E25" s="106" t="s">
        <v>227</v>
      </c>
      <c r="F25" s="106" t="s">
        <v>243</v>
      </c>
      <c r="G25" s="281">
        <v>24</v>
      </c>
      <c r="H25" s="276">
        <v>240</v>
      </c>
      <c r="I25" s="277">
        <f t="shared" si="3"/>
        <v>1.3809451616461689E-2</v>
      </c>
    </row>
    <row r="26" spans="1:15" x14ac:dyDescent="0.25">
      <c r="C26" s="275">
        <f t="shared" si="4"/>
        <v>10</v>
      </c>
      <c r="D26" s="106" t="s">
        <v>240</v>
      </c>
      <c r="E26" s="106" t="s">
        <v>241</v>
      </c>
      <c r="F26" s="106" t="s">
        <v>242</v>
      </c>
      <c r="G26" s="281">
        <v>24</v>
      </c>
      <c r="H26" s="276">
        <v>180</v>
      </c>
      <c r="I26" s="277">
        <f t="shared" si="3"/>
        <v>1.0357088712346267E-2</v>
      </c>
    </row>
    <row r="27" spans="1:15" x14ac:dyDescent="0.25">
      <c r="C27" s="275">
        <f t="shared" si="4"/>
        <v>11</v>
      </c>
      <c r="D27" s="106" t="s">
        <v>285</v>
      </c>
      <c r="E27" s="106" t="s">
        <v>286</v>
      </c>
      <c r="F27" s="106" t="s">
        <v>287</v>
      </c>
      <c r="G27" s="281">
        <v>100</v>
      </c>
      <c r="H27" s="276">
        <v>94.34966</v>
      </c>
      <c r="I27" s="277">
        <f t="shared" si="3"/>
        <v>5.4288211033317116E-3</v>
      </c>
    </row>
    <row r="28" spans="1:15" x14ac:dyDescent="0.25">
      <c r="A28" s="186"/>
      <c r="B28" s="186"/>
      <c r="C28" s="296"/>
      <c r="D28" s="285" t="s">
        <v>252</v>
      </c>
      <c r="E28" s="285"/>
      <c r="F28" s="285"/>
      <c r="G28" s="285"/>
      <c r="H28" s="329">
        <v>15869.133150000001</v>
      </c>
      <c r="I28" s="300">
        <f>SUM(I15:I27)</f>
        <v>0.91310011012547221</v>
      </c>
      <c r="L28" s="416"/>
      <c r="M28" s="416"/>
      <c r="O28" s="417"/>
    </row>
    <row r="29" spans="1:15" x14ac:dyDescent="0.25">
      <c r="A29" s="186"/>
      <c r="B29" s="186"/>
      <c r="C29" s="296"/>
      <c r="D29" s="291"/>
      <c r="E29" s="291"/>
      <c r="F29" s="291"/>
      <c r="G29" s="291"/>
      <c r="H29" s="292"/>
      <c r="I29" s="293"/>
    </row>
    <row r="30" spans="1:15" x14ac:dyDescent="0.25">
      <c r="A30" s="186"/>
      <c r="B30" s="186"/>
      <c r="C30" s="296"/>
      <c r="D30" s="278" t="s">
        <v>253</v>
      </c>
      <c r="G30" s="106"/>
      <c r="H30" s="276"/>
      <c r="I30" s="277"/>
    </row>
    <row r="31" spans="1:15" x14ac:dyDescent="0.25">
      <c r="A31" s="186"/>
      <c r="B31" s="186" t="str">
        <f>+$C$7&amp;D31</f>
        <v>IL&amp;FS  Infrastructure Debt Fund Series 3BTriparty Repo</v>
      </c>
      <c r="C31" s="296"/>
      <c r="D31" s="186" t="s">
        <v>256</v>
      </c>
      <c r="E31" s="294"/>
      <c r="F31" s="294"/>
      <c r="G31" s="294"/>
      <c r="H31" s="276">
        <v>1404.4613743</v>
      </c>
      <c r="I31" s="277">
        <f>+H31/$H$43</f>
        <v>8.0811839148271419E-2</v>
      </c>
    </row>
    <row r="32" spans="1:15" x14ac:dyDescent="0.25">
      <c r="A32" s="186"/>
      <c r="B32" s="186"/>
      <c r="C32" s="296"/>
      <c r="G32" s="106"/>
      <c r="H32" s="294"/>
      <c r="I32" s="295"/>
    </row>
    <row r="33" spans="1:13" x14ac:dyDescent="0.25">
      <c r="C33" s="275"/>
      <c r="D33" s="285" t="s">
        <v>252</v>
      </c>
      <c r="E33" s="285"/>
      <c r="F33" s="285"/>
      <c r="G33" s="285"/>
      <c r="H33" s="297">
        <v>1404.4613743</v>
      </c>
      <c r="I33" s="298">
        <f>SUM(I31:I32)</f>
        <v>8.0811839148271419E-2</v>
      </c>
    </row>
    <row r="34" spans="1:13" x14ac:dyDescent="0.25">
      <c r="C34" s="275"/>
      <c r="D34" s="291"/>
      <c r="E34" s="291"/>
      <c r="F34" s="291"/>
      <c r="G34" s="291"/>
      <c r="H34" s="403"/>
      <c r="I34" s="404"/>
    </row>
    <row r="35" spans="1:13" x14ac:dyDescent="0.25">
      <c r="B35" s="186" t="str">
        <f>+$C$7&amp;D35</f>
        <v>IL&amp;FS  Infrastructure Debt Fund Series 3BTriparty Repo Margin</v>
      </c>
      <c r="C35" s="275"/>
      <c r="D35" s="278" t="s">
        <v>260</v>
      </c>
      <c r="E35" s="294"/>
      <c r="F35" s="294"/>
      <c r="H35" s="276">
        <v>2.5</v>
      </c>
      <c r="I35" s="277">
        <f>+H35/$H$43</f>
        <v>1.438484543381426E-4</v>
      </c>
    </row>
    <row r="36" spans="1:13" x14ac:dyDescent="0.25">
      <c r="C36" s="275"/>
      <c r="D36" s="278"/>
      <c r="E36" s="294"/>
      <c r="F36" s="294"/>
      <c r="H36" s="276"/>
      <c r="I36" s="405"/>
    </row>
    <row r="37" spans="1:13" x14ac:dyDescent="0.25">
      <c r="A37" s="186"/>
      <c r="B37" s="186"/>
      <c r="C37" s="296"/>
      <c r="D37" s="285" t="s">
        <v>252</v>
      </c>
      <c r="E37" s="285"/>
      <c r="F37" s="285"/>
      <c r="G37" s="285"/>
      <c r="H37" s="329">
        <v>2.5</v>
      </c>
      <c r="I37" s="299">
        <f>SUM(I35:I36)</f>
        <v>1.438484543381426E-4</v>
      </c>
    </row>
    <row r="38" spans="1:13" x14ac:dyDescent="0.25">
      <c r="C38" s="275"/>
      <c r="H38" s="276"/>
      <c r="I38" s="277"/>
    </row>
    <row r="39" spans="1:13" x14ac:dyDescent="0.25">
      <c r="C39" s="275"/>
      <c r="D39" s="278" t="s">
        <v>47</v>
      </c>
      <c r="H39" s="276"/>
      <c r="I39" s="277"/>
    </row>
    <row r="40" spans="1:13" x14ac:dyDescent="0.25">
      <c r="C40" s="275">
        <v>1</v>
      </c>
      <c r="D40" s="106" t="s">
        <v>298</v>
      </c>
      <c r="E40" s="294"/>
      <c r="F40" s="294"/>
      <c r="H40" s="276">
        <v>-20.125566700004129</v>
      </c>
      <c r="I40" s="277">
        <f>+H40/$H$43</f>
        <v>-1.1580126649899148E-3</v>
      </c>
    </row>
    <row r="41" spans="1:13" x14ac:dyDescent="0.25">
      <c r="B41" s="186" t="str">
        <f>+$C$7&amp;D41</f>
        <v>IL&amp;FS  Infrastructure Debt Fund Series 3BCash &amp; Cash Equivalents</v>
      </c>
      <c r="C41" s="275">
        <v>2</v>
      </c>
      <c r="D41" s="106" t="s">
        <v>262</v>
      </c>
      <c r="E41" s="294"/>
      <c r="F41" s="294"/>
      <c r="H41" s="276">
        <v>123.4322428</v>
      </c>
      <c r="I41" s="277">
        <f>+H41/$H$43</f>
        <v>7.1022149369081317E-3</v>
      </c>
    </row>
    <row r="42" spans="1:13" x14ac:dyDescent="0.25">
      <c r="A42" s="186"/>
      <c r="B42" s="186"/>
      <c r="C42" s="296"/>
      <c r="D42" s="285" t="s">
        <v>252</v>
      </c>
      <c r="E42" s="285"/>
      <c r="F42" s="285"/>
      <c r="G42" s="285"/>
      <c r="H42" s="329">
        <v>103.30667609999587</v>
      </c>
      <c r="I42" s="300">
        <f>SUM(I40:I41)</f>
        <v>5.9442022719182171E-3</v>
      </c>
    </row>
    <row r="43" spans="1:13" x14ac:dyDescent="0.25">
      <c r="A43" s="186"/>
      <c r="B43" s="186"/>
      <c r="C43" s="296"/>
      <c r="D43" s="301" t="s">
        <v>263</v>
      </c>
      <c r="E43" s="301"/>
      <c r="F43" s="301"/>
      <c r="G43" s="301"/>
      <c r="H43" s="302">
        <v>17379.4012004</v>
      </c>
      <c r="I43" s="303">
        <f>+I28+I33+I37+I42</f>
        <v>0.99999999999999989</v>
      </c>
      <c r="L43" s="416"/>
      <c r="M43" s="416"/>
    </row>
    <row r="44" spans="1:13" s="418" customFormat="1" x14ac:dyDescent="0.25">
      <c r="A44" s="106"/>
      <c r="B44" s="106"/>
      <c r="C44" s="275"/>
      <c r="D44" s="304"/>
      <c r="E44" s="304"/>
      <c r="F44" s="304"/>
      <c r="G44" s="304"/>
      <c r="H44" s="306"/>
      <c r="I44" s="307"/>
      <c r="L44" s="419"/>
    </row>
    <row r="45" spans="1:13" s="418" customFormat="1" x14ac:dyDescent="0.25">
      <c r="A45" s="106"/>
      <c r="B45" s="106"/>
      <c r="C45" s="275"/>
      <c r="D45" s="304"/>
      <c r="E45" s="304"/>
      <c r="F45" s="304"/>
      <c r="G45" s="304"/>
      <c r="H45" s="306"/>
      <c r="I45" s="307"/>
      <c r="L45" s="419"/>
    </row>
    <row r="46" spans="1:13" s="418" customFormat="1" x14ac:dyDescent="0.25">
      <c r="A46" s="106"/>
      <c r="B46" s="106"/>
      <c r="C46" s="275"/>
      <c r="D46" s="309" t="s">
        <v>264</v>
      </c>
      <c r="E46" s="282"/>
      <c r="F46" s="282"/>
      <c r="G46" s="282"/>
      <c r="H46" s="282"/>
      <c r="I46" s="310"/>
      <c r="L46" s="419"/>
    </row>
    <row r="47" spans="1:13" s="418" customFormat="1" x14ac:dyDescent="0.25">
      <c r="A47" s="106"/>
      <c r="B47" s="106"/>
      <c r="C47" s="275"/>
      <c r="D47" s="311" t="s">
        <v>303</v>
      </c>
      <c r="E47" s="282"/>
      <c r="F47" s="282"/>
      <c r="G47" s="282"/>
      <c r="H47" s="282"/>
      <c r="I47" s="310"/>
      <c r="L47" s="419"/>
    </row>
    <row r="48" spans="1:13" s="418" customFormat="1" x14ac:dyDescent="0.25">
      <c r="A48" s="106"/>
      <c r="B48" s="106"/>
      <c r="C48" s="275"/>
      <c r="D48" s="123" t="s">
        <v>265</v>
      </c>
      <c r="E48" s="312">
        <v>1093338.828</v>
      </c>
      <c r="F48" s="282"/>
      <c r="G48" s="282"/>
      <c r="H48" s="282"/>
      <c r="I48" s="310"/>
      <c r="L48" s="419"/>
    </row>
    <row r="49" spans="1:12" s="418" customFormat="1" x14ac:dyDescent="0.25">
      <c r="A49" s="106"/>
      <c r="B49" s="106"/>
      <c r="C49" s="275"/>
      <c r="D49" s="123" t="s">
        <v>266</v>
      </c>
      <c r="E49" s="312">
        <v>1093338.828</v>
      </c>
      <c r="F49" s="282"/>
      <c r="G49" s="282"/>
      <c r="H49" s="282"/>
      <c r="I49" s="310"/>
      <c r="L49" s="419"/>
    </row>
    <row r="50" spans="1:12" s="418" customFormat="1" x14ac:dyDescent="0.25">
      <c r="A50" s="106"/>
      <c r="B50" s="106"/>
      <c r="C50" s="275"/>
      <c r="D50" s="311" t="s">
        <v>304</v>
      </c>
      <c r="E50" s="282"/>
      <c r="F50" s="282"/>
      <c r="G50" s="282"/>
      <c r="H50" s="282"/>
      <c r="I50" s="310"/>
      <c r="L50" s="419"/>
    </row>
    <row r="51" spans="1:12" s="418" customFormat="1" x14ac:dyDescent="0.25">
      <c r="A51" s="106"/>
      <c r="B51" s="106"/>
      <c r="C51" s="275"/>
      <c r="D51" s="123" t="s">
        <v>265</v>
      </c>
      <c r="E51" s="312">
        <v>1135908.5752000001</v>
      </c>
      <c r="F51" s="282"/>
      <c r="G51" s="282"/>
      <c r="H51" s="282"/>
      <c r="I51" s="310"/>
      <c r="L51" s="419"/>
    </row>
    <row r="52" spans="1:12" s="418" customFormat="1" x14ac:dyDescent="0.25">
      <c r="A52" s="106"/>
      <c r="B52" s="106"/>
      <c r="C52" s="275"/>
      <c r="D52" s="123" t="s">
        <v>266</v>
      </c>
      <c r="E52" s="312">
        <v>1135908.5752000001</v>
      </c>
      <c r="F52" s="282"/>
      <c r="G52" s="282"/>
      <c r="H52" s="282"/>
      <c r="I52" s="310"/>
      <c r="L52" s="419"/>
    </row>
    <row r="53" spans="1:12" s="418" customFormat="1" x14ac:dyDescent="0.25">
      <c r="A53" s="106"/>
      <c r="B53" s="106"/>
      <c r="C53" s="275"/>
      <c r="D53" s="313" t="s">
        <v>305</v>
      </c>
      <c r="E53" s="314" t="s">
        <v>122</v>
      </c>
      <c r="F53" s="282"/>
      <c r="G53" s="282"/>
      <c r="H53" s="282"/>
      <c r="I53" s="310"/>
      <c r="L53" s="419"/>
    </row>
    <row r="54" spans="1:12" s="418" customFormat="1" x14ac:dyDescent="0.25">
      <c r="A54" s="106"/>
      <c r="B54" s="106"/>
      <c r="C54" s="275"/>
      <c r="D54" s="313" t="s">
        <v>306</v>
      </c>
      <c r="E54" s="314" t="s">
        <v>122</v>
      </c>
      <c r="F54" s="282"/>
      <c r="G54" s="282"/>
      <c r="H54" s="282"/>
      <c r="I54" s="310"/>
      <c r="L54" s="419"/>
    </row>
    <row r="55" spans="1:12" s="418" customFormat="1" ht="31.5" x14ac:dyDescent="0.25">
      <c r="A55" s="106"/>
      <c r="B55" s="106"/>
      <c r="C55" s="275"/>
      <c r="D55" s="315" t="s">
        <v>307</v>
      </c>
      <c r="E55" s="314" t="s">
        <v>122</v>
      </c>
      <c r="F55" s="282"/>
      <c r="G55" s="282"/>
      <c r="H55" s="282"/>
      <c r="I55" s="310"/>
      <c r="L55" s="419"/>
    </row>
    <row r="56" spans="1:12" s="418" customFormat="1" x14ac:dyDescent="0.25">
      <c r="A56" s="106"/>
      <c r="B56" s="106"/>
      <c r="C56" s="275"/>
      <c r="D56" s="313" t="s">
        <v>308</v>
      </c>
      <c r="E56" s="314" t="s">
        <v>122</v>
      </c>
      <c r="F56" s="282"/>
      <c r="G56" s="282"/>
      <c r="H56" s="282"/>
      <c r="I56" s="310"/>
      <c r="L56" s="419"/>
    </row>
    <row r="57" spans="1:12" s="418" customFormat="1" x14ac:dyDescent="0.25">
      <c r="A57" s="106"/>
      <c r="B57" s="106"/>
      <c r="C57" s="275"/>
      <c r="D57" s="313" t="s">
        <v>309</v>
      </c>
      <c r="E57" s="314" t="s">
        <v>302</v>
      </c>
      <c r="F57" s="282"/>
      <c r="G57" s="282"/>
      <c r="H57" s="282"/>
      <c r="I57" s="310"/>
      <c r="L57" s="419"/>
    </row>
    <row r="58" spans="1:12" s="418" customFormat="1" x14ac:dyDescent="0.25">
      <c r="A58" s="106"/>
      <c r="B58" s="106"/>
      <c r="C58" s="275"/>
      <c r="D58" s="311" t="s">
        <v>310</v>
      </c>
      <c r="E58" s="282"/>
      <c r="F58" s="282"/>
      <c r="G58" s="282"/>
      <c r="H58" s="282"/>
      <c r="I58" s="310"/>
      <c r="L58" s="419"/>
    </row>
    <row r="59" spans="1:12" s="418" customFormat="1" x14ac:dyDescent="0.25">
      <c r="A59" s="106"/>
      <c r="B59" s="106"/>
      <c r="C59" s="275"/>
      <c r="D59" s="316" t="s">
        <v>268</v>
      </c>
      <c r="E59" s="317" t="s">
        <v>45</v>
      </c>
      <c r="F59" s="282"/>
      <c r="G59" s="282"/>
      <c r="H59" s="317" t="s">
        <v>47</v>
      </c>
      <c r="I59" s="318"/>
      <c r="L59" s="419"/>
    </row>
    <row r="60" spans="1:12" s="418" customFormat="1" x14ac:dyDescent="0.25">
      <c r="A60" s="106"/>
      <c r="B60" s="106"/>
      <c r="C60" s="275"/>
      <c r="D60" s="319" t="s">
        <v>269</v>
      </c>
      <c r="E60" s="314" t="s">
        <v>122</v>
      </c>
      <c r="F60" s="282"/>
      <c r="G60" s="282"/>
      <c r="H60" s="314" t="s">
        <v>122</v>
      </c>
      <c r="I60" s="320"/>
      <c r="L60" s="419"/>
    </row>
    <row r="61" spans="1:12" s="418" customFormat="1" ht="15.75" customHeight="1" x14ac:dyDescent="0.25">
      <c r="A61" s="106"/>
      <c r="B61" s="106"/>
      <c r="C61" s="275"/>
      <c r="D61" s="507" t="s">
        <v>270</v>
      </c>
      <c r="E61" s="507"/>
      <c r="F61" s="507"/>
      <c r="G61" s="507"/>
      <c r="H61" s="507"/>
      <c r="I61" s="508"/>
      <c r="L61" s="419"/>
    </row>
    <row r="62" spans="1:12" s="418" customFormat="1" x14ac:dyDescent="0.25">
      <c r="A62" s="106"/>
      <c r="B62" s="106"/>
      <c r="C62" s="275"/>
      <c r="D62" s="507"/>
      <c r="E62" s="507"/>
      <c r="F62" s="507"/>
      <c r="G62" s="507"/>
      <c r="H62" s="507"/>
      <c r="I62" s="508"/>
      <c r="L62" s="419"/>
    </row>
    <row r="63" spans="1:12" s="418" customFormat="1" x14ac:dyDescent="0.25">
      <c r="A63" s="106"/>
      <c r="B63" s="106"/>
      <c r="C63" s="275"/>
      <c r="D63" s="321" t="s">
        <v>311</v>
      </c>
      <c r="E63" s="282"/>
      <c r="F63" s="281"/>
      <c r="G63" s="281"/>
      <c r="H63" s="282"/>
      <c r="I63" s="310"/>
      <c r="L63" s="419"/>
    </row>
    <row r="64" spans="1:12" s="418" customFormat="1" x14ac:dyDescent="0.25">
      <c r="A64" s="106"/>
      <c r="B64" s="106"/>
      <c r="C64" s="275"/>
      <c r="D64" s="304"/>
      <c r="E64" s="304"/>
      <c r="F64" s="304"/>
      <c r="G64" s="304"/>
      <c r="H64" s="306"/>
      <c r="I64" s="307"/>
      <c r="L64" s="419"/>
    </row>
    <row r="65" spans="1:12" s="418" customFormat="1" x14ac:dyDescent="0.25">
      <c r="A65" s="106"/>
      <c r="B65" s="106"/>
      <c r="C65" s="275"/>
      <c r="D65" s="304"/>
      <c r="E65" s="304"/>
      <c r="F65" s="304"/>
      <c r="G65" s="304"/>
      <c r="H65" s="306"/>
      <c r="I65" s="307"/>
      <c r="L65" s="419"/>
    </row>
    <row r="66" spans="1:12" s="418" customFormat="1" x14ac:dyDescent="0.25">
      <c r="A66" s="106"/>
      <c r="B66" s="106"/>
      <c r="C66" s="275"/>
      <c r="D66" s="304"/>
      <c r="E66" s="304"/>
      <c r="F66" s="304"/>
      <c r="G66" s="304"/>
      <c r="H66" s="306"/>
      <c r="I66" s="307"/>
      <c r="L66" s="419"/>
    </row>
    <row r="67" spans="1:12" x14ac:dyDescent="0.25">
      <c r="C67" s="275"/>
      <c r="D67" s="322" t="s">
        <v>271</v>
      </c>
      <c r="H67" s="283"/>
      <c r="I67" s="323"/>
    </row>
    <row r="69" spans="1:12" hidden="1" x14ac:dyDescent="0.25">
      <c r="G69" s="360">
        <v>1592507605.24</v>
      </c>
      <c r="H69" s="283">
        <v>15925.0760524</v>
      </c>
    </row>
    <row r="70" spans="1:12" hidden="1" x14ac:dyDescent="0.25">
      <c r="H70" s="283">
        <v>1454.3251479999999</v>
      </c>
    </row>
  </sheetData>
  <mergeCells count="9">
    <mergeCell ref="D61:I62"/>
    <mergeCell ref="C7:I7"/>
    <mergeCell ref="C8:I8"/>
    <mergeCell ref="C9:I9"/>
    <mergeCell ref="C11:C12"/>
    <mergeCell ref="D11:D12"/>
    <mergeCell ref="E11:E12"/>
    <mergeCell ref="G11:G12"/>
    <mergeCell ref="I11:I1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workbookViewId="0">
      <selection activeCell="B15" sqref="B15:F15"/>
    </sheetView>
  </sheetViews>
  <sheetFormatPr defaultRowHeight="15.75" x14ac:dyDescent="0.25"/>
  <cols>
    <col min="1" max="1" width="6.28515625" style="77" bestFit="1" customWidth="1"/>
    <col min="2" max="2" width="37.42578125" style="77" customWidth="1"/>
    <col min="3" max="3" width="37.140625" style="77" bestFit="1" customWidth="1"/>
    <col min="4" max="4" width="37.7109375" style="77" bestFit="1" customWidth="1"/>
    <col min="5" max="5" width="18.42578125" style="77" customWidth="1"/>
    <col min="6" max="6" width="21.140625" style="77" customWidth="1"/>
    <col min="7" max="7" width="13.85546875" style="77" bestFit="1" customWidth="1"/>
    <col min="8" max="8" width="12" style="77" bestFit="1" customWidth="1"/>
    <col min="9" max="9" width="8.85546875" style="77" customWidth="1"/>
    <col min="10" max="256" width="9.140625" style="77"/>
    <col min="257" max="257" width="6.28515625" style="77" bestFit="1" customWidth="1"/>
    <col min="258" max="258" width="37.42578125" style="77" customWidth="1"/>
    <col min="259" max="259" width="37.140625" style="77" bestFit="1" customWidth="1"/>
    <col min="260" max="260" width="37.7109375" style="77" bestFit="1" customWidth="1"/>
    <col min="261" max="261" width="18.42578125" style="77" customWidth="1"/>
    <col min="262" max="262" width="21.140625" style="77" customWidth="1"/>
    <col min="263" max="263" width="13.85546875" style="77" bestFit="1" customWidth="1"/>
    <col min="264" max="264" width="12" style="77" bestFit="1" customWidth="1"/>
    <col min="265" max="265" width="8.85546875" style="77" customWidth="1"/>
    <col min="266" max="512" width="9.140625" style="77"/>
    <col min="513" max="513" width="6.28515625" style="77" bestFit="1" customWidth="1"/>
    <col min="514" max="514" width="37.42578125" style="77" customWidth="1"/>
    <col min="515" max="515" width="37.140625" style="77" bestFit="1" customWidth="1"/>
    <col min="516" max="516" width="37.7109375" style="77" bestFit="1" customWidth="1"/>
    <col min="517" max="517" width="18.42578125" style="77" customWidth="1"/>
    <col min="518" max="518" width="21.140625" style="77" customWidth="1"/>
    <col min="519" max="519" width="13.85546875" style="77" bestFit="1" customWidth="1"/>
    <col min="520" max="520" width="12" style="77" bestFit="1" customWidth="1"/>
    <col min="521" max="521" width="8.85546875" style="77" customWidth="1"/>
    <col min="522" max="768" width="9.140625" style="77"/>
    <col min="769" max="769" width="6.28515625" style="77" bestFit="1" customWidth="1"/>
    <col min="770" max="770" width="37.42578125" style="77" customWidth="1"/>
    <col min="771" max="771" width="37.140625" style="77" bestFit="1" customWidth="1"/>
    <col min="772" max="772" width="37.7109375" style="77" bestFit="1" customWidth="1"/>
    <col min="773" max="773" width="18.42578125" style="77" customWidth="1"/>
    <col min="774" max="774" width="21.140625" style="77" customWidth="1"/>
    <col min="775" max="775" width="13.85546875" style="77" bestFit="1" customWidth="1"/>
    <col min="776" max="776" width="12" style="77" bestFit="1" customWidth="1"/>
    <col min="777" max="777" width="8.85546875" style="77" customWidth="1"/>
    <col min="778" max="1024" width="9.140625" style="77"/>
    <col min="1025" max="1025" width="6.28515625" style="77" bestFit="1" customWidth="1"/>
    <col min="1026" max="1026" width="37.42578125" style="77" customWidth="1"/>
    <col min="1027" max="1027" width="37.140625" style="77" bestFit="1" customWidth="1"/>
    <col min="1028" max="1028" width="37.7109375" style="77" bestFit="1" customWidth="1"/>
    <col min="1029" max="1029" width="18.42578125" style="77" customWidth="1"/>
    <col min="1030" max="1030" width="21.140625" style="77" customWidth="1"/>
    <col min="1031" max="1031" width="13.85546875" style="77" bestFit="1" customWidth="1"/>
    <col min="1032" max="1032" width="12" style="77" bestFit="1" customWidth="1"/>
    <col min="1033" max="1033" width="8.85546875" style="77" customWidth="1"/>
    <col min="1034" max="1280" width="9.140625" style="77"/>
    <col min="1281" max="1281" width="6.28515625" style="77" bestFit="1" customWidth="1"/>
    <col min="1282" max="1282" width="37.42578125" style="77" customWidth="1"/>
    <col min="1283" max="1283" width="37.140625" style="77" bestFit="1" customWidth="1"/>
    <col min="1284" max="1284" width="37.7109375" style="77" bestFit="1" customWidth="1"/>
    <col min="1285" max="1285" width="18.42578125" style="77" customWidth="1"/>
    <col min="1286" max="1286" width="21.140625" style="77" customWidth="1"/>
    <col min="1287" max="1287" width="13.85546875" style="77" bestFit="1" customWidth="1"/>
    <col min="1288" max="1288" width="12" style="77" bestFit="1" customWidth="1"/>
    <col min="1289" max="1289" width="8.85546875" style="77" customWidth="1"/>
    <col min="1290" max="1536" width="9.140625" style="77"/>
    <col min="1537" max="1537" width="6.28515625" style="77" bestFit="1" customWidth="1"/>
    <col min="1538" max="1538" width="37.42578125" style="77" customWidth="1"/>
    <col min="1539" max="1539" width="37.140625" style="77" bestFit="1" customWidth="1"/>
    <col min="1540" max="1540" width="37.7109375" style="77" bestFit="1" customWidth="1"/>
    <col min="1541" max="1541" width="18.42578125" style="77" customWidth="1"/>
    <col min="1542" max="1542" width="21.140625" style="77" customWidth="1"/>
    <col min="1543" max="1543" width="13.85546875" style="77" bestFit="1" customWidth="1"/>
    <col min="1544" max="1544" width="12" style="77" bestFit="1" customWidth="1"/>
    <col min="1545" max="1545" width="8.85546875" style="77" customWidth="1"/>
    <col min="1546" max="1792" width="9.140625" style="77"/>
    <col min="1793" max="1793" width="6.28515625" style="77" bestFit="1" customWidth="1"/>
    <col min="1794" max="1794" width="37.42578125" style="77" customWidth="1"/>
    <col min="1795" max="1795" width="37.140625" style="77" bestFit="1" customWidth="1"/>
    <col min="1796" max="1796" width="37.7109375" style="77" bestFit="1" customWidth="1"/>
    <col min="1797" max="1797" width="18.42578125" style="77" customWidth="1"/>
    <col min="1798" max="1798" width="21.140625" style="77" customWidth="1"/>
    <col min="1799" max="1799" width="13.85546875" style="77" bestFit="1" customWidth="1"/>
    <col min="1800" max="1800" width="12" style="77" bestFit="1" customWidth="1"/>
    <col min="1801" max="1801" width="8.85546875" style="77" customWidth="1"/>
    <col min="1802" max="2048" width="9.140625" style="77"/>
    <col min="2049" max="2049" width="6.28515625" style="77" bestFit="1" customWidth="1"/>
    <col min="2050" max="2050" width="37.42578125" style="77" customWidth="1"/>
    <col min="2051" max="2051" width="37.140625" style="77" bestFit="1" customWidth="1"/>
    <col min="2052" max="2052" width="37.7109375" style="77" bestFit="1" customWidth="1"/>
    <col min="2053" max="2053" width="18.42578125" style="77" customWidth="1"/>
    <col min="2054" max="2054" width="21.140625" style="77" customWidth="1"/>
    <col min="2055" max="2055" width="13.85546875" style="77" bestFit="1" customWidth="1"/>
    <col min="2056" max="2056" width="12" style="77" bestFit="1" customWidth="1"/>
    <col min="2057" max="2057" width="8.85546875" style="77" customWidth="1"/>
    <col min="2058" max="2304" width="9.140625" style="77"/>
    <col min="2305" max="2305" width="6.28515625" style="77" bestFit="1" customWidth="1"/>
    <col min="2306" max="2306" width="37.42578125" style="77" customWidth="1"/>
    <col min="2307" max="2307" width="37.140625" style="77" bestFit="1" customWidth="1"/>
    <col min="2308" max="2308" width="37.7109375" style="77" bestFit="1" customWidth="1"/>
    <col min="2309" max="2309" width="18.42578125" style="77" customWidth="1"/>
    <col min="2310" max="2310" width="21.140625" style="77" customWidth="1"/>
    <col min="2311" max="2311" width="13.85546875" style="77" bestFit="1" customWidth="1"/>
    <col min="2312" max="2312" width="12" style="77" bestFit="1" customWidth="1"/>
    <col min="2313" max="2313" width="8.85546875" style="77" customWidth="1"/>
    <col min="2314" max="2560" width="9.140625" style="77"/>
    <col min="2561" max="2561" width="6.28515625" style="77" bestFit="1" customWidth="1"/>
    <col min="2562" max="2562" width="37.42578125" style="77" customWidth="1"/>
    <col min="2563" max="2563" width="37.140625" style="77" bestFit="1" customWidth="1"/>
    <col min="2564" max="2564" width="37.7109375" style="77" bestFit="1" customWidth="1"/>
    <col min="2565" max="2565" width="18.42578125" style="77" customWidth="1"/>
    <col min="2566" max="2566" width="21.140625" style="77" customWidth="1"/>
    <col min="2567" max="2567" width="13.85546875" style="77" bestFit="1" customWidth="1"/>
    <col min="2568" max="2568" width="12" style="77" bestFit="1" customWidth="1"/>
    <col min="2569" max="2569" width="8.85546875" style="77" customWidth="1"/>
    <col min="2570" max="2816" width="9.140625" style="77"/>
    <col min="2817" max="2817" width="6.28515625" style="77" bestFit="1" customWidth="1"/>
    <col min="2818" max="2818" width="37.42578125" style="77" customWidth="1"/>
    <col min="2819" max="2819" width="37.140625" style="77" bestFit="1" customWidth="1"/>
    <col min="2820" max="2820" width="37.7109375" style="77" bestFit="1" customWidth="1"/>
    <col min="2821" max="2821" width="18.42578125" style="77" customWidth="1"/>
    <col min="2822" max="2822" width="21.140625" style="77" customWidth="1"/>
    <col min="2823" max="2823" width="13.85546875" style="77" bestFit="1" customWidth="1"/>
    <col min="2824" max="2824" width="12" style="77" bestFit="1" customWidth="1"/>
    <col min="2825" max="2825" width="8.85546875" style="77" customWidth="1"/>
    <col min="2826" max="3072" width="9.140625" style="77"/>
    <col min="3073" max="3073" width="6.28515625" style="77" bestFit="1" customWidth="1"/>
    <col min="3074" max="3074" width="37.42578125" style="77" customWidth="1"/>
    <col min="3075" max="3075" width="37.140625" style="77" bestFit="1" customWidth="1"/>
    <col min="3076" max="3076" width="37.7109375" style="77" bestFit="1" customWidth="1"/>
    <col min="3077" max="3077" width="18.42578125" style="77" customWidth="1"/>
    <col min="3078" max="3078" width="21.140625" style="77" customWidth="1"/>
    <col min="3079" max="3079" width="13.85546875" style="77" bestFit="1" customWidth="1"/>
    <col min="3080" max="3080" width="12" style="77" bestFit="1" customWidth="1"/>
    <col min="3081" max="3081" width="8.85546875" style="77" customWidth="1"/>
    <col min="3082" max="3328" width="9.140625" style="77"/>
    <col min="3329" max="3329" width="6.28515625" style="77" bestFit="1" customWidth="1"/>
    <col min="3330" max="3330" width="37.42578125" style="77" customWidth="1"/>
    <col min="3331" max="3331" width="37.140625" style="77" bestFit="1" customWidth="1"/>
    <col min="3332" max="3332" width="37.7109375" style="77" bestFit="1" customWidth="1"/>
    <col min="3333" max="3333" width="18.42578125" style="77" customWidth="1"/>
    <col min="3334" max="3334" width="21.140625" style="77" customWidth="1"/>
    <col min="3335" max="3335" width="13.85546875" style="77" bestFit="1" customWidth="1"/>
    <col min="3336" max="3336" width="12" style="77" bestFit="1" customWidth="1"/>
    <col min="3337" max="3337" width="8.85546875" style="77" customWidth="1"/>
    <col min="3338" max="3584" width="9.140625" style="77"/>
    <col min="3585" max="3585" width="6.28515625" style="77" bestFit="1" customWidth="1"/>
    <col min="3586" max="3586" width="37.42578125" style="77" customWidth="1"/>
    <col min="3587" max="3587" width="37.140625" style="77" bestFit="1" customWidth="1"/>
    <col min="3588" max="3588" width="37.7109375" style="77" bestFit="1" customWidth="1"/>
    <col min="3589" max="3589" width="18.42578125" style="77" customWidth="1"/>
    <col min="3590" max="3590" width="21.140625" style="77" customWidth="1"/>
    <col min="3591" max="3591" width="13.85546875" style="77" bestFit="1" customWidth="1"/>
    <col min="3592" max="3592" width="12" style="77" bestFit="1" customWidth="1"/>
    <col min="3593" max="3593" width="8.85546875" style="77" customWidth="1"/>
    <col min="3594" max="3840" width="9.140625" style="77"/>
    <col min="3841" max="3841" width="6.28515625" style="77" bestFit="1" customWidth="1"/>
    <col min="3842" max="3842" width="37.42578125" style="77" customWidth="1"/>
    <col min="3843" max="3843" width="37.140625" style="77" bestFit="1" customWidth="1"/>
    <col min="3844" max="3844" width="37.7109375" style="77" bestFit="1" customWidth="1"/>
    <col min="3845" max="3845" width="18.42578125" style="77" customWidth="1"/>
    <col min="3846" max="3846" width="21.140625" style="77" customWidth="1"/>
    <col min="3847" max="3847" width="13.85546875" style="77" bestFit="1" customWidth="1"/>
    <col min="3848" max="3848" width="12" style="77" bestFit="1" customWidth="1"/>
    <col min="3849" max="3849" width="8.85546875" style="77" customWidth="1"/>
    <col min="3850" max="4096" width="9.140625" style="77"/>
    <col min="4097" max="4097" width="6.28515625" style="77" bestFit="1" customWidth="1"/>
    <col min="4098" max="4098" width="37.42578125" style="77" customWidth="1"/>
    <col min="4099" max="4099" width="37.140625" style="77" bestFit="1" customWidth="1"/>
    <col min="4100" max="4100" width="37.7109375" style="77" bestFit="1" customWidth="1"/>
    <col min="4101" max="4101" width="18.42578125" style="77" customWidth="1"/>
    <col min="4102" max="4102" width="21.140625" style="77" customWidth="1"/>
    <col min="4103" max="4103" width="13.85546875" style="77" bestFit="1" customWidth="1"/>
    <col min="4104" max="4104" width="12" style="77" bestFit="1" customWidth="1"/>
    <col min="4105" max="4105" width="8.85546875" style="77" customWidth="1"/>
    <col min="4106" max="4352" width="9.140625" style="77"/>
    <col min="4353" max="4353" width="6.28515625" style="77" bestFit="1" customWidth="1"/>
    <col min="4354" max="4354" width="37.42578125" style="77" customWidth="1"/>
    <col min="4355" max="4355" width="37.140625" style="77" bestFit="1" customWidth="1"/>
    <col min="4356" max="4356" width="37.7109375" style="77" bestFit="1" customWidth="1"/>
    <col min="4357" max="4357" width="18.42578125" style="77" customWidth="1"/>
    <col min="4358" max="4358" width="21.140625" style="77" customWidth="1"/>
    <col min="4359" max="4359" width="13.85546875" style="77" bestFit="1" customWidth="1"/>
    <col min="4360" max="4360" width="12" style="77" bestFit="1" customWidth="1"/>
    <col min="4361" max="4361" width="8.85546875" style="77" customWidth="1"/>
    <col min="4362" max="4608" width="9.140625" style="77"/>
    <col min="4609" max="4609" width="6.28515625" style="77" bestFit="1" customWidth="1"/>
    <col min="4610" max="4610" width="37.42578125" style="77" customWidth="1"/>
    <col min="4611" max="4611" width="37.140625" style="77" bestFit="1" customWidth="1"/>
    <col min="4612" max="4612" width="37.7109375" style="77" bestFit="1" customWidth="1"/>
    <col min="4613" max="4613" width="18.42578125" style="77" customWidth="1"/>
    <col min="4614" max="4614" width="21.140625" style="77" customWidth="1"/>
    <col min="4615" max="4615" width="13.85546875" style="77" bestFit="1" customWidth="1"/>
    <col min="4616" max="4616" width="12" style="77" bestFit="1" customWidth="1"/>
    <col min="4617" max="4617" width="8.85546875" style="77" customWidth="1"/>
    <col min="4618" max="4864" width="9.140625" style="77"/>
    <col min="4865" max="4865" width="6.28515625" style="77" bestFit="1" customWidth="1"/>
    <col min="4866" max="4866" width="37.42578125" style="77" customWidth="1"/>
    <col min="4867" max="4867" width="37.140625" style="77" bestFit="1" customWidth="1"/>
    <col min="4868" max="4868" width="37.7109375" style="77" bestFit="1" customWidth="1"/>
    <col min="4869" max="4869" width="18.42578125" style="77" customWidth="1"/>
    <col min="4870" max="4870" width="21.140625" style="77" customWidth="1"/>
    <col min="4871" max="4871" width="13.85546875" style="77" bestFit="1" customWidth="1"/>
    <col min="4872" max="4872" width="12" style="77" bestFit="1" customWidth="1"/>
    <col min="4873" max="4873" width="8.85546875" style="77" customWidth="1"/>
    <col min="4874" max="5120" width="9.140625" style="77"/>
    <col min="5121" max="5121" width="6.28515625" style="77" bestFit="1" customWidth="1"/>
    <col min="5122" max="5122" width="37.42578125" style="77" customWidth="1"/>
    <col min="5123" max="5123" width="37.140625" style="77" bestFit="1" customWidth="1"/>
    <col min="5124" max="5124" width="37.7109375" style="77" bestFit="1" customWidth="1"/>
    <col min="5125" max="5125" width="18.42578125" style="77" customWidth="1"/>
    <col min="5126" max="5126" width="21.140625" style="77" customWidth="1"/>
    <col min="5127" max="5127" width="13.85546875" style="77" bestFit="1" customWidth="1"/>
    <col min="5128" max="5128" width="12" style="77" bestFit="1" customWidth="1"/>
    <col min="5129" max="5129" width="8.85546875" style="77" customWidth="1"/>
    <col min="5130" max="5376" width="9.140625" style="77"/>
    <col min="5377" max="5377" width="6.28515625" style="77" bestFit="1" customWidth="1"/>
    <col min="5378" max="5378" width="37.42578125" style="77" customWidth="1"/>
    <col min="5379" max="5379" width="37.140625" style="77" bestFit="1" customWidth="1"/>
    <col min="5380" max="5380" width="37.7109375" style="77" bestFit="1" customWidth="1"/>
    <col min="5381" max="5381" width="18.42578125" style="77" customWidth="1"/>
    <col min="5382" max="5382" width="21.140625" style="77" customWidth="1"/>
    <col min="5383" max="5383" width="13.85546875" style="77" bestFit="1" customWidth="1"/>
    <col min="5384" max="5384" width="12" style="77" bestFit="1" customWidth="1"/>
    <col min="5385" max="5385" width="8.85546875" style="77" customWidth="1"/>
    <col min="5386" max="5632" width="9.140625" style="77"/>
    <col min="5633" max="5633" width="6.28515625" style="77" bestFit="1" customWidth="1"/>
    <col min="5634" max="5634" width="37.42578125" style="77" customWidth="1"/>
    <col min="5635" max="5635" width="37.140625" style="77" bestFit="1" customWidth="1"/>
    <col min="5636" max="5636" width="37.7109375" style="77" bestFit="1" customWidth="1"/>
    <col min="5637" max="5637" width="18.42578125" style="77" customWidth="1"/>
    <col min="5638" max="5638" width="21.140625" style="77" customWidth="1"/>
    <col min="5639" max="5639" width="13.85546875" style="77" bestFit="1" customWidth="1"/>
    <col min="5640" max="5640" width="12" style="77" bestFit="1" customWidth="1"/>
    <col min="5641" max="5641" width="8.85546875" style="77" customWidth="1"/>
    <col min="5642" max="5888" width="9.140625" style="77"/>
    <col min="5889" max="5889" width="6.28515625" style="77" bestFit="1" customWidth="1"/>
    <col min="5890" max="5890" width="37.42578125" style="77" customWidth="1"/>
    <col min="5891" max="5891" width="37.140625" style="77" bestFit="1" customWidth="1"/>
    <col min="5892" max="5892" width="37.7109375" style="77" bestFit="1" customWidth="1"/>
    <col min="5893" max="5893" width="18.42578125" style="77" customWidth="1"/>
    <col min="5894" max="5894" width="21.140625" style="77" customWidth="1"/>
    <col min="5895" max="5895" width="13.85546875" style="77" bestFit="1" customWidth="1"/>
    <col min="5896" max="5896" width="12" style="77" bestFit="1" customWidth="1"/>
    <col min="5897" max="5897" width="8.85546875" style="77" customWidth="1"/>
    <col min="5898" max="6144" width="9.140625" style="77"/>
    <col min="6145" max="6145" width="6.28515625" style="77" bestFit="1" customWidth="1"/>
    <col min="6146" max="6146" width="37.42578125" style="77" customWidth="1"/>
    <col min="6147" max="6147" width="37.140625" style="77" bestFit="1" customWidth="1"/>
    <col min="6148" max="6148" width="37.7109375" style="77" bestFit="1" customWidth="1"/>
    <col min="6149" max="6149" width="18.42578125" style="77" customWidth="1"/>
    <col min="6150" max="6150" width="21.140625" style="77" customWidth="1"/>
    <col min="6151" max="6151" width="13.85546875" style="77" bestFit="1" customWidth="1"/>
    <col min="6152" max="6152" width="12" style="77" bestFit="1" customWidth="1"/>
    <col min="6153" max="6153" width="8.85546875" style="77" customWidth="1"/>
    <col min="6154" max="6400" width="9.140625" style="77"/>
    <col min="6401" max="6401" width="6.28515625" style="77" bestFit="1" customWidth="1"/>
    <col min="6402" max="6402" width="37.42578125" style="77" customWidth="1"/>
    <col min="6403" max="6403" width="37.140625" style="77" bestFit="1" customWidth="1"/>
    <col min="6404" max="6404" width="37.7109375" style="77" bestFit="1" customWidth="1"/>
    <col min="6405" max="6405" width="18.42578125" style="77" customWidth="1"/>
    <col min="6406" max="6406" width="21.140625" style="77" customWidth="1"/>
    <col min="6407" max="6407" width="13.85546875" style="77" bestFit="1" customWidth="1"/>
    <col min="6408" max="6408" width="12" style="77" bestFit="1" customWidth="1"/>
    <col min="6409" max="6409" width="8.85546875" style="77" customWidth="1"/>
    <col min="6410" max="6656" width="9.140625" style="77"/>
    <col min="6657" max="6657" width="6.28515625" style="77" bestFit="1" customWidth="1"/>
    <col min="6658" max="6658" width="37.42578125" style="77" customWidth="1"/>
    <col min="6659" max="6659" width="37.140625" style="77" bestFit="1" customWidth="1"/>
    <col min="6660" max="6660" width="37.7109375" style="77" bestFit="1" customWidth="1"/>
    <col min="6661" max="6661" width="18.42578125" style="77" customWidth="1"/>
    <col min="6662" max="6662" width="21.140625" style="77" customWidth="1"/>
    <col min="6663" max="6663" width="13.85546875" style="77" bestFit="1" customWidth="1"/>
    <col min="6664" max="6664" width="12" style="77" bestFit="1" customWidth="1"/>
    <col min="6665" max="6665" width="8.85546875" style="77" customWidth="1"/>
    <col min="6666" max="6912" width="9.140625" style="77"/>
    <col min="6913" max="6913" width="6.28515625" style="77" bestFit="1" customWidth="1"/>
    <col min="6914" max="6914" width="37.42578125" style="77" customWidth="1"/>
    <col min="6915" max="6915" width="37.140625" style="77" bestFit="1" customWidth="1"/>
    <col min="6916" max="6916" width="37.7109375" style="77" bestFit="1" customWidth="1"/>
    <col min="6917" max="6917" width="18.42578125" style="77" customWidth="1"/>
    <col min="6918" max="6918" width="21.140625" style="77" customWidth="1"/>
    <col min="6919" max="6919" width="13.85546875" style="77" bestFit="1" customWidth="1"/>
    <col min="6920" max="6920" width="12" style="77" bestFit="1" customWidth="1"/>
    <col min="6921" max="6921" width="8.85546875" style="77" customWidth="1"/>
    <col min="6922" max="7168" width="9.140625" style="77"/>
    <col min="7169" max="7169" width="6.28515625" style="77" bestFit="1" customWidth="1"/>
    <col min="7170" max="7170" width="37.42578125" style="77" customWidth="1"/>
    <col min="7171" max="7171" width="37.140625" style="77" bestFit="1" customWidth="1"/>
    <col min="7172" max="7172" width="37.7109375" style="77" bestFit="1" customWidth="1"/>
    <col min="7173" max="7173" width="18.42578125" style="77" customWidth="1"/>
    <col min="7174" max="7174" width="21.140625" style="77" customWidth="1"/>
    <col min="7175" max="7175" width="13.85546875" style="77" bestFit="1" customWidth="1"/>
    <col min="7176" max="7176" width="12" style="77" bestFit="1" customWidth="1"/>
    <col min="7177" max="7177" width="8.85546875" style="77" customWidth="1"/>
    <col min="7178" max="7424" width="9.140625" style="77"/>
    <col min="7425" max="7425" width="6.28515625" style="77" bestFit="1" customWidth="1"/>
    <col min="7426" max="7426" width="37.42578125" style="77" customWidth="1"/>
    <col min="7427" max="7427" width="37.140625" style="77" bestFit="1" customWidth="1"/>
    <col min="7428" max="7428" width="37.7109375" style="77" bestFit="1" customWidth="1"/>
    <col min="7429" max="7429" width="18.42578125" style="77" customWidth="1"/>
    <col min="7430" max="7430" width="21.140625" style="77" customWidth="1"/>
    <col min="7431" max="7431" width="13.85546875" style="77" bestFit="1" customWidth="1"/>
    <col min="7432" max="7432" width="12" style="77" bestFit="1" customWidth="1"/>
    <col min="7433" max="7433" width="8.85546875" style="77" customWidth="1"/>
    <col min="7434" max="7680" width="9.140625" style="77"/>
    <col min="7681" max="7681" width="6.28515625" style="77" bestFit="1" customWidth="1"/>
    <col min="7682" max="7682" width="37.42578125" style="77" customWidth="1"/>
    <col min="7683" max="7683" width="37.140625" style="77" bestFit="1" customWidth="1"/>
    <col min="7684" max="7684" width="37.7109375" style="77" bestFit="1" customWidth="1"/>
    <col min="7685" max="7685" width="18.42578125" style="77" customWidth="1"/>
    <col min="7686" max="7686" width="21.140625" style="77" customWidth="1"/>
    <col min="7687" max="7687" width="13.85546875" style="77" bestFit="1" customWidth="1"/>
    <col min="7688" max="7688" width="12" style="77" bestFit="1" customWidth="1"/>
    <col min="7689" max="7689" width="8.85546875" style="77" customWidth="1"/>
    <col min="7690" max="7936" width="9.140625" style="77"/>
    <col min="7937" max="7937" width="6.28515625" style="77" bestFit="1" customWidth="1"/>
    <col min="7938" max="7938" width="37.42578125" style="77" customWidth="1"/>
    <col min="7939" max="7939" width="37.140625" style="77" bestFit="1" customWidth="1"/>
    <col min="7940" max="7940" width="37.7109375" style="77" bestFit="1" customWidth="1"/>
    <col min="7941" max="7941" width="18.42578125" style="77" customWidth="1"/>
    <col min="7942" max="7942" width="21.140625" style="77" customWidth="1"/>
    <col min="7943" max="7943" width="13.85546875" style="77" bestFit="1" customWidth="1"/>
    <col min="7944" max="7944" width="12" style="77" bestFit="1" customWidth="1"/>
    <col min="7945" max="7945" width="8.85546875" style="77" customWidth="1"/>
    <col min="7946" max="8192" width="9.140625" style="77"/>
    <col min="8193" max="8193" width="6.28515625" style="77" bestFit="1" customWidth="1"/>
    <col min="8194" max="8194" width="37.42578125" style="77" customWidth="1"/>
    <col min="8195" max="8195" width="37.140625" style="77" bestFit="1" customWidth="1"/>
    <col min="8196" max="8196" width="37.7109375" style="77" bestFit="1" customWidth="1"/>
    <col min="8197" max="8197" width="18.42578125" style="77" customWidth="1"/>
    <col min="8198" max="8198" width="21.140625" style="77" customWidth="1"/>
    <col min="8199" max="8199" width="13.85546875" style="77" bestFit="1" customWidth="1"/>
    <col min="8200" max="8200" width="12" style="77" bestFit="1" customWidth="1"/>
    <col min="8201" max="8201" width="8.85546875" style="77" customWidth="1"/>
    <col min="8202" max="8448" width="9.140625" style="77"/>
    <col min="8449" max="8449" width="6.28515625" style="77" bestFit="1" customWidth="1"/>
    <col min="8450" max="8450" width="37.42578125" style="77" customWidth="1"/>
    <col min="8451" max="8451" width="37.140625" style="77" bestFit="1" customWidth="1"/>
    <col min="8452" max="8452" width="37.7109375" style="77" bestFit="1" customWidth="1"/>
    <col min="8453" max="8453" width="18.42578125" style="77" customWidth="1"/>
    <col min="8454" max="8454" width="21.140625" style="77" customWidth="1"/>
    <col min="8455" max="8455" width="13.85546875" style="77" bestFit="1" customWidth="1"/>
    <col min="8456" max="8456" width="12" style="77" bestFit="1" customWidth="1"/>
    <col min="8457" max="8457" width="8.85546875" style="77" customWidth="1"/>
    <col min="8458" max="8704" width="9.140625" style="77"/>
    <col min="8705" max="8705" width="6.28515625" style="77" bestFit="1" customWidth="1"/>
    <col min="8706" max="8706" width="37.42578125" style="77" customWidth="1"/>
    <col min="8707" max="8707" width="37.140625" style="77" bestFit="1" customWidth="1"/>
    <col min="8708" max="8708" width="37.7109375" style="77" bestFit="1" customWidth="1"/>
    <col min="8709" max="8709" width="18.42578125" style="77" customWidth="1"/>
    <col min="8710" max="8710" width="21.140625" style="77" customWidth="1"/>
    <col min="8711" max="8711" width="13.85546875" style="77" bestFit="1" customWidth="1"/>
    <col min="8712" max="8712" width="12" style="77" bestFit="1" customWidth="1"/>
    <col min="8713" max="8713" width="8.85546875" style="77" customWidth="1"/>
    <col min="8714" max="8960" width="9.140625" style="77"/>
    <col min="8961" max="8961" width="6.28515625" style="77" bestFit="1" customWidth="1"/>
    <col min="8962" max="8962" width="37.42578125" style="77" customWidth="1"/>
    <col min="8963" max="8963" width="37.140625" style="77" bestFit="1" customWidth="1"/>
    <col min="8964" max="8964" width="37.7109375" style="77" bestFit="1" customWidth="1"/>
    <col min="8965" max="8965" width="18.42578125" style="77" customWidth="1"/>
    <col min="8966" max="8966" width="21.140625" style="77" customWidth="1"/>
    <col min="8967" max="8967" width="13.85546875" style="77" bestFit="1" customWidth="1"/>
    <col min="8968" max="8968" width="12" style="77" bestFit="1" customWidth="1"/>
    <col min="8969" max="8969" width="8.85546875" style="77" customWidth="1"/>
    <col min="8970" max="9216" width="9.140625" style="77"/>
    <col min="9217" max="9217" width="6.28515625" style="77" bestFit="1" customWidth="1"/>
    <col min="9218" max="9218" width="37.42578125" style="77" customWidth="1"/>
    <col min="9219" max="9219" width="37.140625" style="77" bestFit="1" customWidth="1"/>
    <col min="9220" max="9220" width="37.7109375" style="77" bestFit="1" customWidth="1"/>
    <col min="9221" max="9221" width="18.42578125" style="77" customWidth="1"/>
    <col min="9222" max="9222" width="21.140625" style="77" customWidth="1"/>
    <col min="9223" max="9223" width="13.85546875" style="77" bestFit="1" customWidth="1"/>
    <col min="9224" max="9224" width="12" style="77" bestFit="1" customWidth="1"/>
    <col min="9225" max="9225" width="8.85546875" style="77" customWidth="1"/>
    <col min="9226" max="9472" width="9.140625" style="77"/>
    <col min="9473" max="9473" width="6.28515625" style="77" bestFit="1" customWidth="1"/>
    <col min="9474" max="9474" width="37.42578125" style="77" customWidth="1"/>
    <col min="9475" max="9475" width="37.140625" style="77" bestFit="1" customWidth="1"/>
    <col min="9476" max="9476" width="37.7109375" style="77" bestFit="1" customWidth="1"/>
    <col min="9477" max="9477" width="18.42578125" style="77" customWidth="1"/>
    <col min="9478" max="9478" width="21.140625" style="77" customWidth="1"/>
    <col min="9479" max="9479" width="13.85546875" style="77" bestFit="1" customWidth="1"/>
    <col min="9480" max="9480" width="12" style="77" bestFit="1" customWidth="1"/>
    <col min="9481" max="9481" width="8.85546875" style="77" customWidth="1"/>
    <col min="9482" max="9728" width="9.140625" style="77"/>
    <col min="9729" max="9729" width="6.28515625" style="77" bestFit="1" customWidth="1"/>
    <col min="9730" max="9730" width="37.42578125" style="77" customWidth="1"/>
    <col min="9731" max="9731" width="37.140625" style="77" bestFit="1" customWidth="1"/>
    <col min="9732" max="9732" width="37.7109375" style="77" bestFit="1" customWidth="1"/>
    <col min="9733" max="9733" width="18.42578125" style="77" customWidth="1"/>
    <col min="9734" max="9734" width="21.140625" style="77" customWidth="1"/>
    <col min="9735" max="9735" width="13.85546875" style="77" bestFit="1" customWidth="1"/>
    <col min="9736" max="9736" width="12" style="77" bestFit="1" customWidth="1"/>
    <col min="9737" max="9737" width="8.85546875" style="77" customWidth="1"/>
    <col min="9738" max="9984" width="9.140625" style="77"/>
    <col min="9985" max="9985" width="6.28515625" style="77" bestFit="1" customWidth="1"/>
    <col min="9986" max="9986" width="37.42578125" style="77" customWidth="1"/>
    <col min="9987" max="9987" width="37.140625" style="77" bestFit="1" customWidth="1"/>
    <col min="9988" max="9988" width="37.7109375" style="77" bestFit="1" customWidth="1"/>
    <col min="9989" max="9989" width="18.42578125" style="77" customWidth="1"/>
    <col min="9990" max="9990" width="21.140625" style="77" customWidth="1"/>
    <col min="9991" max="9991" width="13.85546875" style="77" bestFit="1" customWidth="1"/>
    <col min="9992" max="9992" width="12" style="77" bestFit="1" customWidth="1"/>
    <col min="9993" max="9993" width="8.85546875" style="77" customWidth="1"/>
    <col min="9994" max="10240" width="9.140625" style="77"/>
    <col min="10241" max="10241" width="6.28515625" style="77" bestFit="1" customWidth="1"/>
    <col min="10242" max="10242" width="37.42578125" style="77" customWidth="1"/>
    <col min="10243" max="10243" width="37.140625" style="77" bestFit="1" customWidth="1"/>
    <col min="10244" max="10244" width="37.7109375" style="77" bestFit="1" customWidth="1"/>
    <col min="10245" max="10245" width="18.42578125" style="77" customWidth="1"/>
    <col min="10246" max="10246" width="21.140625" style="77" customWidth="1"/>
    <col min="10247" max="10247" width="13.85546875" style="77" bestFit="1" customWidth="1"/>
    <col min="10248" max="10248" width="12" style="77" bestFit="1" customWidth="1"/>
    <col min="10249" max="10249" width="8.85546875" style="77" customWidth="1"/>
    <col min="10250" max="10496" width="9.140625" style="77"/>
    <col min="10497" max="10497" width="6.28515625" style="77" bestFit="1" customWidth="1"/>
    <col min="10498" max="10498" width="37.42578125" style="77" customWidth="1"/>
    <col min="10499" max="10499" width="37.140625" style="77" bestFit="1" customWidth="1"/>
    <col min="10500" max="10500" width="37.7109375" style="77" bestFit="1" customWidth="1"/>
    <col min="10501" max="10501" width="18.42578125" style="77" customWidth="1"/>
    <col min="10502" max="10502" width="21.140625" style="77" customWidth="1"/>
    <col min="10503" max="10503" width="13.85546875" style="77" bestFit="1" customWidth="1"/>
    <col min="10504" max="10504" width="12" style="77" bestFit="1" customWidth="1"/>
    <col min="10505" max="10505" width="8.85546875" style="77" customWidth="1"/>
    <col min="10506" max="10752" width="9.140625" style="77"/>
    <col min="10753" max="10753" width="6.28515625" style="77" bestFit="1" customWidth="1"/>
    <col min="10754" max="10754" width="37.42578125" style="77" customWidth="1"/>
    <col min="10755" max="10755" width="37.140625" style="77" bestFit="1" customWidth="1"/>
    <col min="10756" max="10756" width="37.7109375" style="77" bestFit="1" customWidth="1"/>
    <col min="10757" max="10757" width="18.42578125" style="77" customWidth="1"/>
    <col min="10758" max="10758" width="21.140625" style="77" customWidth="1"/>
    <col min="10759" max="10759" width="13.85546875" style="77" bestFit="1" customWidth="1"/>
    <col min="10760" max="10760" width="12" style="77" bestFit="1" customWidth="1"/>
    <col min="10761" max="10761" width="8.85546875" style="77" customWidth="1"/>
    <col min="10762" max="11008" width="9.140625" style="77"/>
    <col min="11009" max="11009" width="6.28515625" style="77" bestFit="1" customWidth="1"/>
    <col min="11010" max="11010" width="37.42578125" style="77" customWidth="1"/>
    <col min="11011" max="11011" width="37.140625" style="77" bestFit="1" customWidth="1"/>
    <col min="11012" max="11012" width="37.7109375" style="77" bestFit="1" customWidth="1"/>
    <col min="11013" max="11013" width="18.42578125" style="77" customWidth="1"/>
    <col min="11014" max="11014" width="21.140625" style="77" customWidth="1"/>
    <col min="11015" max="11015" width="13.85546875" style="77" bestFit="1" customWidth="1"/>
    <col min="11016" max="11016" width="12" style="77" bestFit="1" customWidth="1"/>
    <col min="11017" max="11017" width="8.85546875" style="77" customWidth="1"/>
    <col min="11018" max="11264" width="9.140625" style="77"/>
    <col min="11265" max="11265" width="6.28515625" style="77" bestFit="1" customWidth="1"/>
    <col min="11266" max="11266" width="37.42578125" style="77" customWidth="1"/>
    <col min="11267" max="11267" width="37.140625" style="77" bestFit="1" customWidth="1"/>
    <col min="11268" max="11268" width="37.7109375" style="77" bestFit="1" customWidth="1"/>
    <col min="11269" max="11269" width="18.42578125" style="77" customWidth="1"/>
    <col min="11270" max="11270" width="21.140625" style="77" customWidth="1"/>
    <col min="11271" max="11271" width="13.85546875" style="77" bestFit="1" customWidth="1"/>
    <col min="11272" max="11272" width="12" style="77" bestFit="1" customWidth="1"/>
    <col min="11273" max="11273" width="8.85546875" style="77" customWidth="1"/>
    <col min="11274" max="11520" width="9.140625" style="77"/>
    <col min="11521" max="11521" width="6.28515625" style="77" bestFit="1" customWidth="1"/>
    <col min="11522" max="11522" width="37.42578125" style="77" customWidth="1"/>
    <col min="11523" max="11523" width="37.140625" style="77" bestFit="1" customWidth="1"/>
    <col min="11524" max="11524" width="37.7109375" style="77" bestFit="1" customWidth="1"/>
    <col min="11525" max="11525" width="18.42578125" style="77" customWidth="1"/>
    <col min="11526" max="11526" width="21.140625" style="77" customWidth="1"/>
    <col min="11527" max="11527" width="13.85546875" style="77" bestFit="1" customWidth="1"/>
    <col min="11528" max="11528" width="12" style="77" bestFit="1" customWidth="1"/>
    <col min="11529" max="11529" width="8.85546875" style="77" customWidth="1"/>
    <col min="11530" max="11776" width="9.140625" style="77"/>
    <col min="11777" max="11777" width="6.28515625" style="77" bestFit="1" customWidth="1"/>
    <col min="11778" max="11778" width="37.42578125" style="77" customWidth="1"/>
    <col min="11779" max="11779" width="37.140625" style="77" bestFit="1" customWidth="1"/>
    <col min="11780" max="11780" width="37.7109375" style="77" bestFit="1" customWidth="1"/>
    <col min="11781" max="11781" width="18.42578125" style="77" customWidth="1"/>
    <col min="11782" max="11782" width="21.140625" style="77" customWidth="1"/>
    <col min="11783" max="11783" width="13.85546875" style="77" bestFit="1" customWidth="1"/>
    <col min="11784" max="11784" width="12" style="77" bestFit="1" customWidth="1"/>
    <col min="11785" max="11785" width="8.85546875" style="77" customWidth="1"/>
    <col min="11786" max="12032" width="9.140625" style="77"/>
    <col min="12033" max="12033" width="6.28515625" style="77" bestFit="1" customWidth="1"/>
    <col min="12034" max="12034" width="37.42578125" style="77" customWidth="1"/>
    <col min="12035" max="12035" width="37.140625" style="77" bestFit="1" customWidth="1"/>
    <col min="12036" max="12036" width="37.7109375" style="77" bestFit="1" customWidth="1"/>
    <col min="12037" max="12037" width="18.42578125" style="77" customWidth="1"/>
    <col min="12038" max="12038" width="21.140625" style="77" customWidth="1"/>
    <col min="12039" max="12039" width="13.85546875" style="77" bestFit="1" customWidth="1"/>
    <col min="12040" max="12040" width="12" style="77" bestFit="1" customWidth="1"/>
    <col min="12041" max="12041" width="8.85546875" style="77" customWidth="1"/>
    <col min="12042" max="12288" width="9.140625" style="77"/>
    <col min="12289" max="12289" width="6.28515625" style="77" bestFit="1" customWidth="1"/>
    <col min="12290" max="12290" width="37.42578125" style="77" customWidth="1"/>
    <col min="12291" max="12291" width="37.140625" style="77" bestFit="1" customWidth="1"/>
    <col min="12292" max="12292" width="37.7109375" style="77" bestFit="1" customWidth="1"/>
    <col min="12293" max="12293" width="18.42578125" style="77" customWidth="1"/>
    <col min="12294" max="12294" width="21.140625" style="77" customWidth="1"/>
    <col min="12295" max="12295" width="13.85546875" style="77" bestFit="1" customWidth="1"/>
    <col min="12296" max="12296" width="12" style="77" bestFit="1" customWidth="1"/>
    <col min="12297" max="12297" width="8.85546875" style="77" customWidth="1"/>
    <col min="12298" max="12544" width="9.140625" style="77"/>
    <col min="12545" max="12545" width="6.28515625" style="77" bestFit="1" customWidth="1"/>
    <col min="12546" max="12546" width="37.42578125" style="77" customWidth="1"/>
    <col min="12547" max="12547" width="37.140625" style="77" bestFit="1" customWidth="1"/>
    <col min="12548" max="12548" width="37.7109375" style="77" bestFit="1" customWidth="1"/>
    <col min="12549" max="12549" width="18.42578125" style="77" customWidth="1"/>
    <col min="12550" max="12550" width="21.140625" style="77" customWidth="1"/>
    <col min="12551" max="12551" width="13.85546875" style="77" bestFit="1" customWidth="1"/>
    <col min="12552" max="12552" width="12" style="77" bestFit="1" customWidth="1"/>
    <col min="12553" max="12553" width="8.85546875" style="77" customWidth="1"/>
    <col min="12554" max="12800" width="9.140625" style="77"/>
    <col min="12801" max="12801" width="6.28515625" style="77" bestFit="1" customWidth="1"/>
    <col min="12802" max="12802" width="37.42578125" style="77" customWidth="1"/>
    <col min="12803" max="12803" width="37.140625" style="77" bestFit="1" customWidth="1"/>
    <col min="12804" max="12804" width="37.7109375" style="77" bestFit="1" customWidth="1"/>
    <col min="12805" max="12805" width="18.42578125" style="77" customWidth="1"/>
    <col min="12806" max="12806" width="21.140625" style="77" customWidth="1"/>
    <col min="12807" max="12807" width="13.85546875" style="77" bestFit="1" customWidth="1"/>
    <col min="12808" max="12808" width="12" style="77" bestFit="1" customWidth="1"/>
    <col min="12809" max="12809" width="8.85546875" style="77" customWidth="1"/>
    <col min="12810" max="13056" width="9.140625" style="77"/>
    <col min="13057" max="13057" width="6.28515625" style="77" bestFit="1" customWidth="1"/>
    <col min="13058" max="13058" width="37.42578125" style="77" customWidth="1"/>
    <col min="13059" max="13059" width="37.140625" style="77" bestFit="1" customWidth="1"/>
    <col min="13060" max="13060" width="37.7109375" style="77" bestFit="1" customWidth="1"/>
    <col min="13061" max="13061" width="18.42578125" style="77" customWidth="1"/>
    <col min="13062" max="13062" width="21.140625" style="77" customWidth="1"/>
    <col min="13063" max="13063" width="13.85546875" style="77" bestFit="1" customWidth="1"/>
    <col min="13064" max="13064" width="12" style="77" bestFit="1" customWidth="1"/>
    <col min="13065" max="13065" width="8.85546875" style="77" customWidth="1"/>
    <col min="13066" max="13312" width="9.140625" style="77"/>
    <col min="13313" max="13313" width="6.28515625" style="77" bestFit="1" customWidth="1"/>
    <col min="13314" max="13314" width="37.42578125" style="77" customWidth="1"/>
    <col min="13315" max="13315" width="37.140625" style="77" bestFit="1" customWidth="1"/>
    <col min="13316" max="13316" width="37.7109375" style="77" bestFit="1" customWidth="1"/>
    <col min="13317" max="13317" width="18.42578125" style="77" customWidth="1"/>
    <col min="13318" max="13318" width="21.140625" style="77" customWidth="1"/>
    <col min="13319" max="13319" width="13.85546875" style="77" bestFit="1" customWidth="1"/>
    <col min="13320" max="13320" width="12" style="77" bestFit="1" customWidth="1"/>
    <col min="13321" max="13321" width="8.85546875" style="77" customWidth="1"/>
    <col min="13322" max="13568" width="9.140625" style="77"/>
    <col min="13569" max="13569" width="6.28515625" style="77" bestFit="1" customWidth="1"/>
    <col min="13570" max="13570" width="37.42578125" style="77" customWidth="1"/>
    <col min="13571" max="13571" width="37.140625" style="77" bestFit="1" customWidth="1"/>
    <col min="13572" max="13572" width="37.7109375" style="77" bestFit="1" customWidth="1"/>
    <col min="13573" max="13573" width="18.42578125" style="77" customWidth="1"/>
    <col min="13574" max="13574" width="21.140625" style="77" customWidth="1"/>
    <col min="13575" max="13575" width="13.85546875" style="77" bestFit="1" customWidth="1"/>
    <col min="13576" max="13576" width="12" style="77" bestFit="1" customWidth="1"/>
    <col min="13577" max="13577" width="8.85546875" style="77" customWidth="1"/>
    <col min="13578" max="13824" width="9.140625" style="77"/>
    <col min="13825" max="13825" width="6.28515625" style="77" bestFit="1" customWidth="1"/>
    <col min="13826" max="13826" width="37.42578125" style="77" customWidth="1"/>
    <col min="13827" max="13827" width="37.140625" style="77" bestFit="1" customWidth="1"/>
    <col min="13828" max="13828" width="37.7109375" style="77" bestFit="1" customWidth="1"/>
    <col min="13829" max="13829" width="18.42578125" style="77" customWidth="1"/>
    <col min="13830" max="13830" width="21.140625" style="77" customWidth="1"/>
    <col min="13831" max="13831" width="13.85546875" style="77" bestFit="1" customWidth="1"/>
    <col min="13832" max="13832" width="12" style="77" bestFit="1" customWidth="1"/>
    <col min="13833" max="13833" width="8.85546875" style="77" customWidth="1"/>
    <col min="13834" max="14080" width="9.140625" style="77"/>
    <col min="14081" max="14081" width="6.28515625" style="77" bestFit="1" customWidth="1"/>
    <col min="14082" max="14082" width="37.42578125" style="77" customWidth="1"/>
    <col min="14083" max="14083" width="37.140625" style="77" bestFit="1" customWidth="1"/>
    <col min="14084" max="14084" width="37.7109375" style="77" bestFit="1" customWidth="1"/>
    <col min="14085" max="14085" width="18.42578125" style="77" customWidth="1"/>
    <col min="14086" max="14086" width="21.140625" style="77" customWidth="1"/>
    <col min="14087" max="14087" width="13.85546875" style="77" bestFit="1" customWidth="1"/>
    <col min="14088" max="14088" width="12" style="77" bestFit="1" customWidth="1"/>
    <col min="14089" max="14089" width="8.85546875" style="77" customWidth="1"/>
    <col min="14090" max="14336" width="9.140625" style="77"/>
    <col min="14337" max="14337" width="6.28515625" style="77" bestFit="1" customWidth="1"/>
    <col min="14338" max="14338" width="37.42578125" style="77" customWidth="1"/>
    <col min="14339" max="14339" width="37.140625" style="77" bestFit="1" customWidth="1"/>
    <col min="14340" max="14340" width="37.7109375" style="77" bestFit="1" customWidth="1"/>
    <col min="14341" max="14341" width="18.42578125" style="77" customWidth="1"/>
    <col min="14342" max="14342" width="21.140625" style="77" customWidth="1"/>
    <col min="14343" max="14343" width="13.85546875" style="77" bestFit="1" customWidth="1"/>
    <col min="14344" max="14344" width="12" style="77" bestFit="1" customWidth="1"/>
    <col min="14345" max="14345" width="8.85546875" style="77" customWidth="1"/>
    <col min="14346" max="14592" width="9.140625" style="77"/>
    <col min="14593" max="14593" width="6.28515625" style="77" bestFit="1" customWidth="1"/>
    <col min="14594" max="14594" width="37.42578125" style="77" customWidth="1"/>
    <col min="14595" max="14595" width="37.140625" style="77" bestFit="1" customWidth="1"/>
    <col min="14596" max="14596" width="37.7109375" style="77" bestFit="1" customWidth="1"/>
    <col min="14597" max="14597" width="18.42578125" style="77" customWidth="1"/>
    <col min="14598" max="14598" width="21.140625" style="77" customWidth="1"/>
    <col min="14599" max="14599" width="13.85546875" style="77" bestFit="1" customWidth="1"/>
    <col min="14600" max="14600" width="12" style="77" bestFit="1" customWidth="1"/>
    <col min="14601" max="14601" width="8.85546875" style="77" customWidth="1"/>
    <col min="14602" max="14848" width="9.140625" style="77"/>
    <col min="14849" max="14849" width="6.28515625" style="77" bestFit="1" customWidth="1"/>
    <col min="14850" max="14850" width="37.42578125" style="77" customWidth="1"/>
    <col min="14851" max="14851" width="37.140625" style="77" bestFit="1" customWidth="1"/>
    <col min="14852" max="14852" width="37.7109375" style="77" bestFit="1" customWidth="1"/>
    <col min="14853" max="14853" width="18.42578125" style="77" customWidth="1"/>
    <col min="14854" max="14854" width="21.140625" style="77" customWidth="1"/>
    <col min="14855" max="14855" width="13.85546875" style="77" bestFit="1" customWidth="1"/>
    <col min="14856" max="14856" width="12" style="77" bestFit="1" customWidth="1"/>
    <col min="14857" max="14857" width="8.85546875" style="77" customWidth="1"/>
    <col min="14858" max="15104" width="9.140625" style="77"/>
    <col min="15105" max="15105" width="6.28515625" style="77" bestFit="1" customWidth="1"/>
    <col min="15106" max="15106" width="37.42578125" style="77" customWidth="1"/>
    <col min="15107" max="15107" width="37.140625" style="77" bestFit="1" customWidth="1"/>
    <col min="15108" max="15108" width="37.7109375" style="77" bestFit="1" customWidth="1"/>
    <col min="15109" max="15109" width="18.42578125" style="77" customWidth="1"/>
    <col min="15110" max="15110" width="21.140625" style="77" customWidth="1"/>
    <col min="15111" max="15111" width="13.85546875" style="77" bestFit="1" customWidth="1"/>
    <col min="15112" max="15112" width="12" style="77" bestFit="1" customWidth="1"/>
    <col min="15113" max="15113" width="8.85546875" style="77" customWidth="1"/>
    <col min="15114" max="15360" width="9.140625" style="77"/>
    <col min="15361" max="15361" width="6.28515625" style="77" bestFit="1" customWidth="1"/>
    <col min="15362" max="15362" width="37.42578125" style="77" customWidth="1"/>
    <col min="15363" max="15363" width="37.140625" style="77" bestFit="1" customWidth="1"/>
    <col min="15364" max="15364" width="37.7109375" style="77" bestFit="1" customWidth="1"/>
    <col min="15365" max="15365" width="18.42578125" style="77" customWidth="1"/>
    <col min="15366" max="15366" width="21.140625" style="77" customWidth="1"/>
    <col min="15367" max="15367" width="13.85546875" style="77" bestFit="1" customWidth="1"/>
    <col min="15368" max="15368" width="12" style="77" bestFit="1" customWidth="1"/>
    <col min="15369" max="15369" width="8.85546875" style="77" customWidth="1"/>
    <col min="15370" max="15616" width="9.140625" style="77"/>
    <col min="15617" max="15617" width="6.28515625" style="77" bestFit="1" customWidth="1"/>
    <col min="15618" max="15618" width="37.42578125" style="77" customWidth="1"/>
    <col min="15619" max="15619" width="37.140625" style="77" bestFit="1" customWidth="1"/>
    <col min="15620" max="15620" width="37.7109375" style="77" bestFit="1" customWidth="1"/>
    <col min="15621" max="15621" width="18.42578125" style="77" customWidth="1"/>
    <col min="15622" max="15622" width="21.140625" style="77" customWidth="1"/>
    <col min="15623" max="15623" width="13.85546875" style="77" bestFit="1" customWidth="1"/>
    <col min="15624" max="15624" width="12" style="77" bestFit="1" customWidth="1"/>
    <col min="15625" max="15625" width="8.85546875" style="77" customWidth="1"/>
    <col min="15626" max="15872" width="9.140625" style="77"/>
    <col min="15873" max="15873" width="6.28515625" style="77" bestFit="1" customWidth="1"/>
    <col min="15874" max="15874" width="37.42578125" style="77" customWidth="1"/>
    <col min="15875" max="15875" width="37.140625" style="77" bestFit="1" customWidth="1"/>
    <col min="15876" max="15876" width="37.7109375" style="77" bestFit="1" customWidth="1"/>
    <col min="15877" max="15877" width="18.42578125" style="77" customWidth="1"/>
    <col min="15878" max="15878" width="21.140625" style="77" customWidth="1"/>
    <col min="15879" max="15879" width="13.85546875" style="77" bestFit="1" customWidth="1"/>
    <col min="15880" max="15880" width="12" style="77" bestFit="1" customWidth="1"/>
    <col min="15881" max="15881" width="8.85546875" style="77" customWidth="1"/>
    <col min="15882" max="16128" width="9.140625" style="77"/>
    <col min="16129" max="16129" width="6.28515625" style="77" bestFit="1" customWidth="1"/>
    <col min="16130" max="16130" width="37.42578125" style="77" customWidth="1"/>
    <col min="16131" max="16131" width="37.140625" style="77" bestFit="1" customWidth="1"/>
    <col min="16132" max="16132" width="37.7109375" style="77" bestFit="1" customWidth="1"/>
    <col min="16133" max="16133" width="18.42578125" style="77" customWidth="1"/>
    <col min="16134" max="16134" width="21.140625" style="77" customWidth="1"/>
    <col min="16135" max="16135" width="13.85546875" style="77" bestFit="1" customWidth="1"/>
    <col min="16136" max="16136" width="12" style="77" bestFit="1" customWidth="1"/>
    <col min="16137" max="16137" width="8.85546875" style="77" customWidth="1"/>
    <col min="16138" max="16384" width="9.140625" style="77"/>
  </cols>
  <sheetData>
    <row r="1" spans="1:10" s="72" customFormat="1" x14ac:dyDescent="0.25">
      <c r="D1" s="73"/>
      <c r="G1" s="74"/>
      <c r="I1" s="75"/>
      <c r="J1" s="74"/>
    </row>
    <row r="2" spans="1:10" s="72" customFormat="1" x14ac:dyDescent="0.25">
      <c r="D2" s="73"/>
      <c r="G2" s="74"/>
      <c r="I2" s="75"/>
      <c r="J2" s="74"/>
    </row>
    <row r="3" spans="1:10" s="72" customFormat="1" ht="33" customHeight="1" x14ac:dyDescent="0.25">
      <c r="D3" s="73"/>
      <c r="G3" s="74"/>
      <c r="I3" s="75"/>
      <c r="J3" s="74"/>
    </row>
    <row r="4" spans="1:10" s="72" customFormat="1" x14ac:dyDescent="0.25">
      <c r="D4" s="73"/>
      <c r="G4" s="74"/>
      <c r="I4" s="75"/>
      <c r="J4" s="74"/>
    </row>
    <row r="5" spans="1:10" s="72" customFormat="1" x14ac:dyDescent="0.25">
      <c r="A5" s="76" t="s">
        <v>95</v>
      </c>
      <c r="D5" s="73"/>
      <c r="G5" s="74"/>
      <c r="I5" s="75"/>
      <c r="J5" s="74"/>
    </row>
    <row r="6" spans="1:10" x14ac:dyDescent="0.25">
      <c r="A6" s="455" t="s">
        <v>96</v>
      </c>
      <c r="B6" s="455"/>
      <c r="C6" s="455"/>
      <c r="D6" s="455"/>
      <c r="E6" s="455"/>
      <c r="F6" s="455"/>
      <c r="G6" s="5"/>
      <c r="H6" s="5"/>
      <c r="I6" s="5"/>
    </row>
    <row r="7" spans="1:10" x14ac:dyDescent="0.25">
      <c r="A7" s="5"/>
      <c r="B7" s="5"/>
      <c r="C7" s="5"/>
      <c r="D7" s="5"/>
      <c r="E7" s="5"/>
      <c r="F7" s="5"/>
      <c r="G7" s="5"/>
      <c r="H7" s="5"/>
      <c r="I7" s="5"/>
    </row>
    <row r="8" spans="1:10" x14ac:dyDescent="0.25">
      <c r="A8" s="78" t="s">
        <v>97</v>
      </c>
      <c r="B8" s="4" t="s">
        <v>98</v>
      </c>
      <c r="C8" s="71"/>
      <c r="D8" s="71"/>
      <c r="E8" s="71"/>
      <c r="F8" s="4"/>
    </row>
    <row r="9" spans="1:10" x14ac:dyDescent="0.25">
      <c r="A9" s="78"/>
      <c r="B9" s="4"/>
      <c r="C9" s="71"/>
      <c r="D9" s="71"/>
      <c r="E9" s="71"/>
      <c r="F9" s="4"/>
    </row>
    <row r="10" spans="1:10" x14ac:dyDescent="0.25">
      <c r="A10" s="78" t="s">
        <v>99</v>
      </c>
      <c r="B10" s="4" t="s">
        <v>100</v>
      </c>
      <c r="C10" s="79"/>
      <c r="D10" s="79"/>
      <c r="E10" s="79"/>
      <c r="F10" s="5"/>
    </row>
    <row r="11" spans="1:10" x14ac:dyDescent="0.25">
      <c r="A11" s="78"/>
      <c r="B11" s="454" t="s">
        <v>101</v>
      </c>
      <c r="C11" s="454"/>
      <c r="D11" s="454"/>
      <c r="E11" s="454"/>
      <c r="F11" s="454"/>
    </row>
    <row r="12" spans="1:10" ht="31.9" customHeight="1" x14ac:dyDescent="0.25">
      <c r="A12" s="78"/>
      <c r="B12" s="456" t="s">
        <v>102</v>
      </c>
      <c r="C12" s="456"/>
      <c r="D12" s="456"/>
      <c r="E12" s="456"/>
      <c r="F12" s="456"/>
    </row>
    <row r="13" spans="1:10" x14ac:dyDescent="0.25">
      <c r="A13" s="78"/>
      <c r="B13" s="454" t="s">
        <v>103</v>
      </c>
      <c r="C13" s="454"/>
      <c r="D13" s="454"/>
      <c r="E13" s="454"/>
      <c r="F13" s="454"/>
    </row>
    <row r="14" spans="1:10" x14ac:dyDescent="0.25">
      <c r="A14" s="78"/>
      <c r="B14" s="454" t="s">
        <v>104</v>
      </c>
      <c r="C14" s="454"/>
      <c r="D14" s="454"/>
      <c r="E14" s="454"/>
      <c r="F14" s="454"/>
    </row>
    <row r="15" spans="1:10" x14ac:dyDescent="0.25">
      <c r="A15" s="78"/>
      <c r="B15" s="454" t="s">
        <v>105</v>
      </c>
      <c r="C15" s="454"/>
      <c r="D15" s="454"/>
      <c r="E15" s="454"/>
      <c r="F15" s="454"/>
    </row>
    <row r="16" spans="1:10" x14ac:dyDescent="0.25">
      <c r="A16" s="78"/>
      <c r="B16" s="454" t="s">
        <v>106</v>
      </c>
      <c r="C16" s="454"/>
      <c r="D16" s="454"/>
      <c r="E16" s="454"/>
      <c r="F16" s="454"/>
    </row>
    <row r="17" spans="1:8" x14ac:dyDescent="0.25">
      <c r="A17" s="78"/>
      <c r="B17" s="454" t="s">
        <v>107</v>
      </c>
      <c r="C17" s="454"/>
      <c r="D17" s="454"/>
      <c r="E17" s="454"/>
      <c r="F17" s="454"/>
    </row>
    <row r="18" spans="1:8" ht="31.9" customHeight="1" x14ac:dyDescent="0.25">
      <c r="A18" s="78"/>
      <c r="B18" s="456" t="s">
        <v>108</v>
      </c>
      <c r="C18" s="456"/>
      <c r="D18" s="456"/>
      <c r="E18" s="456"/>
      <c r="F18" s="456"/>
    </row>
    <row r="19" spans="1:8" x14ac:dyDescent="0.25">
      <c r="A19" s="4"/>
      <c r="B19" s="4"/>
      <c r="C19" s="71"/>
      <c r="D19" s="71"/>
      <c r="E19" s="71"/>
      <c r="F19" s="4"/>
    </row>
    <row r="20" spans="1:8" ht="33" customHeight="1" x14ac:dyDescent="0.25">
      <c r="A20" s="80" t="s">
        <v>109</v>
      </c>
      <c r="B20" s="457" t="s">
        <v>110</v>
      </c>
      <c r="C20" s="457"/>
      <c r="D20" s="457"/>
      <c r="E20" s="457"/>
      <c r="F20" s="457"/>
    </row>
    <row r="21" spans="1:8" ht="78.75" x14ac:dyDescent="0.25">
      <c r="A21" s="4"/>
      <c r="B21" s="81" t="s">
        <v>111</v>
      </c>
      <c r="C21" s="82" t="s">
        <v>112</v>
      </c>
      <c r="D21" s="82" t="s">
        <v>113</v>
      </c>
      <c r="E21" s="82" t="s">
        <v>114</v>
      </c>
      <c r="F21" s="82" t="s">
        <v>115</v>
      </c>
    </row>
    <row r="22" spans="1:8" x14ac:dyDescent="0.25">
      <c r="A22" s="4"/>
      <c r="B22" s="81"/>
      <c r="C22" s="81"/>
      <c r="D22" s="81"/>
      <c r="E22" s="83" t="s">
        <v>116</v>
      </c>
      <c r="F22" s="83" t="s">
        <v>116</v>
      </c>
    </row>
    <row r="23" spans="1:8" x14ac:dyDescent="0.25">
      <c r="A23" s="4"/>
      <c r="B23" s="458" t="s">
        <v>46</v>
      </c>
      <c r="C23" s="458"/>
      <c r="D23" s="458"/>
      <c r="E23" s="458"/>
      <c r="F23" s="458"/>
    </row>
    <row r="24" spans="1:8" x14ac:dyDescent="0.25">
      <c r="A24" s="4"/>
      <c r="B24" s="84"/>
      <c r="C24" s="84"/>
      <c r="D24" s="84"/>
      <c r="E24" s="84"/>
      <c r="F24" s="84"/>
    </row>
    <row r="25" spans="1:8" x14ac:dyDescent="0.25">
      <c r="A25" s="85" t="s">
        <v>117</v>
      </c>
      <c r="B25" s="4" t="s">
        <v>118</v>
      </c>
      <c r="C25" s="79"/>
      <c r="D25" s="79"/>
      <c r="E25" s="84"/>
      <c r="F25" s="84"/>
    </row>
    <row r="26" spans="1:8" x14ac:dyDescent="0.25">
      <c r="A26" s="85"/>
      <c r="B26" s="8" t="s">
        <v>119</v>
      </c>
      <c r="C26" s="8" t="s">
        <v>120</v>
      </c>
      <c r="D26" s="8" t="s">
        <v>121</v>
      </c>
      <c r="E26" s="84"/>
      <c r="F26" s="84"/>
    </row>
    <row r="27" spans="1:8" x14ac:dyDescent="0.25">
      <c r="A27" s="85"/>
      <c r="B27" s="86" t="s">
        <v>122</v>
      </c>
      <c r="C27" s="86" t="s">
        <v>122</v>
      </c>
      <c r="D27" s="86" t="s">
        <v>122</v>
      </c>
      <c r="E27" s="79"/>
      <c r="F27" s="5"/>
      <c r="G27" s="87"/>
      <c r="H27" s="87"/>
    </row>
    <row r="28" spans="1:8" x14ac:dyDescent="0.25">
      <c r="A28" s="85"/>
      <c r="B28" s="26"/>
      <c r="C28" s="88"/>
      <c r="D28" s="89"/>
      <c r="E28" s="79"/>
      <c r="F28" s="5"/>
      <c r="G28" s="87"/>
      <c r="H28" s="87"/>
    </row>
    <row r="29" spans="1:8" x14ac:dyDescent="0.25">
      <c r="A29" s="85" t="s">
        <v>123</v>
      </c>
      <c r="B29" s="457" t="s">
        <v>124</v>
      </c>
      <c r="C29" s="457"/>
      <c r="D29" s="457"/>
      <c r="E29" s="457"/>
      <c r="F29" s="457"/>
    </row>
    <row r="30" spans="1:8" x14ac:dyDescent="0.25">
      <c r="A30" s="85"/>
      <c r="B30" s="4"/>
      <c r="C30" s="90"/>
      <c r="D30" s="90"/>
      <c r="E30" s="90"/>
      <c r="F30" s="4"/>
    </row>
    <row r="31" spans="1:8" x14ac:dyDescent="0.25">
      <c r="A31" s="85" t="s">
        <v>125</v>
      </c>
      <c r="B31" s="4" t="s">
        <v>126</v>
      </c>
      <c r="C31" s="71"/>
      <c r="D31" s="71"/>
      <c r="E31" s="71"/>
      <c r="F31" s="4"/>
    </row>
    <row r="32" spans="1:8" x14ac:dyDescent="0.25">
      <c r="A32" s="85"/>
      <c r="B32" s="4"/>
      <c r="C32" s="71"/>
      <c r="D32" s="71"/>
      <c r="E32" s="71"/>
      <c r="F32" s="4"/>
    </row>
    <row r="33" spans="1:8" x14ac:dyDescent="0.25">
      <c r="A33" s="91">
        <v>7</v>
      </c>
      <c r="B33" s="4" t="s">
        <v>127</v>
      </c>
      <c r="C33" s="71"/>
      <c r="D33" s="71"/>
      <c r="E33" s="71"/>
      <c r="F33" s="4"/>
    </row>
    <row r="34" spans="1:8" x14ac:dyDescent="0.25">
      <c r="A34" s="91"/>
      <c r="B34" s="4"/>
      <c r="C34" s="71"/>
      <c r="D34" s="71"/>
      <c r="E34" s="71"/>
      <c r="F34" s="4"/>
    </row>
    <row r="35" spans="1:8" x14ac:dyDescent="0.25">
      <c r="A35" s="91">
        <v>8</v>
      </c>
      <c r="B35" s="4" t="s">
        <v>128</v>
      </c>
      <c r="C35" s="71"/>
      <c r="D35" s="71"/>
      <c r="E35" s="71"/>
      <c r="F35" s="4"/>
    </row>
    <row r="36" spans="1:8" x14ac:dyDescent="0.25">
      <c r="A36" s="91"/>
      <c r="B36" s="4"/>
      <c r="C36" s="71"/>
      <c r="D36" s="71"/>
      <c r="E36" s="71"/>
      <c r="F36" s="4"/>
    </row>
    <row r="37" spans="1:8" x14ac:dyDescent="0.25">
      <c r="A37" s="91">
        <v>9</v>
      </c>
      <c r="B37" s="4" t="s">
        <v>129</v>
      </c>
    </row>
    <row r="38" spans="1:8" x14ac:dyDescent="0.25">
      <c r="A38" s="91"/>
      <c r="B38" s="92"/>
      <c r="C38" s="93"/>
      <c r="D38" s="89"/>
      <c r="E38" s="94"/>
    </row>
    <row r="39" spans="1:8" x14ac:dyDescent="0.25">
      <c r="A39" s="91">
        <v>10</v>
      </c>
      <c r="B39" s="95" t="s">
        <v>130</v>
      </c>
      <c r="C39" s="96"/>
      <c r="D39" s="96"/>
      <c r="E39" s="96"/>
      <c r="F39" s="96"/>
      <c r="G39" s="96"/>
      <c r="H39" s="96"/>
    </row>
    <row r="40" spans="1:8" x14ac:dyDescent="0.25">
      <c r="A40" s="91"/>
      <c r="B40" s="459" t="s">
        <v>131</v>
      </c>
      <c r="C40" s="459"/>
      <c r="D40" s="97" t="s">
        <v>132</v>
      </c>
      <c r="E40" s="97" t="s">
        <v>133</v>
      </c>
      <c r="F40" s="96"/>
      <c r="G40" s="96"/>
      <c r="H40" s="96"/>
    </row>
    <row r="41" spans="1:8" x14ac:dyDescent="0.25">
      <c r="A41" s="91"/>
      <c r="B41" s="460" t="str">
        <f>'[1]Unaudited Financials'!F8</f>
        <v>IL&amp;FS  Infrastructure Debt Fund Series 1B</v>
      </c>
      <c r="C41" s="460"/>
      <c r="D41" s="98">
        <v>41443</v>
      </c>
      <c r="E41" s="98">
        <v>41624</v>
      </c>
      <c r="F41" s="96"/>
      <c r="G41" s="96"/>
      <c r="H41" s="96"/>
    </row>
    <row r="42" spans="1:8" x14ac:dyDescent="0.25">
      <c r="A42" s="91"/>
      <c r="B42" s="460" t="str">
        <f>'[1]Unaudited Financials'!G8</f>
        <v>IL&amp;FS  Infrastructure Debt Fund Series 1C</v>
      </c>
      <c r="C42" s="460"/>
      <c r="D42" s="98">
        <v>41443</v>
      </c>
      <c r="E42" s="98">
        <v>41624</v>
      </c>
      <c r="F42" s="96"/>
      <c r="G42" s="96"/>
      <c r="H42" s="96"/>
    </row>
    <row r="43" spans="1:8" x14ac:dyDescent="0.25">
      <c r="B43" s="99"/>
      <c r="C43" s="100"/>
      <c r="D43" s="100"/>
      <c r="E43" s="96"/>
      <c r="F43" s="96"/>
      <c r="G43" s="96"/>
      <c r="H43" s="96"/>
    </row>
    <row r="44" spans="1:8" ht="39.75" customHeight="1" x14ac:dyDescent="0.25">
      <c r="A44" s="101">
        <v>11</v>
      </c>
      <c r="B44" s="456" t="s">
        <v>134</v>
      </c>
      <c r="C44" s="456"/>
      <c r="D44" s="456"/>
      <c r="E44" s="456"/>
      <c r="F44" s="456"/>
      <c r="G44" s="96"/>
      <c r="H44" s="96"/>
    </row>
    <row r="45" spans="1:8" x14ac:dyDescent="0.25">
      <c r="B45" s="99"/>
      <c r="C45" s="102"/>
      <c r="D45" s="103"/>
      <c r="E45" s="96"/>
      <c r="F45" s="96"/>
      <c r="G45" s="96"/>
      <c r="H45" s="96"/>
    </row>
    <row r="46" spans="1:8" ht="33.75" customHeight="1" x14ac:dyDescent="0.25">
      <c r="A46" s="101">
        <v>12</v>
      </c>
      <c r="B46" s="461" t="s">
        <v>135</v>
      </c>
      <c r="C46" s="461"/>
      <c r="D46" s="461"/>
      <c r="E46" s="461"/>
      <c r="F46" s="461"/>
    </row>
    <row r="48" spans="1:8" x14ac:dyDescent="0.25">
      <c r="B48" s="77" t="s">
        <v>136</v>
      </c>
    </row>
    <row r="49" spans="2:2" x14ac:dyDescent="0.25">
      <c r="B49" s="87" t="s">
        <v>137</v>
      </c>
    </row>
    <row r="66" spans="2:6" x14ac:dyDescent="0.25">
      <c r="B66" s="457"/>
      <c r="C66" s="457"/>
      <c r="D66" s="457"/>
      <c r="E66" s="457"/>
      <c r="F66" s="457"/>
    </row>
  </sheetData>
  <mergeCells count="18">
    <mergeCell ref="B66:F66"/>
    <mergeCell ref="B16:F16"/>
    <mergeCell ref="B17:F17"/>
    <mergeCell ref="B18:F18"/>
    <mergeCell ref="B20:F20"/>
    <mergeCell ref="B23:F23"/>
    <mergeCell ref="B29:F29"/>
    <mergeCell ref="B40:C40"/>
    <mergeCell ref="B41:C41"/>
    <mergeCell ref="B42:C42"/>
    <mergeCell ref="B44:F44"/>
    <mergeCell ref="B46:F46"/>
    <mergeCell ref="B15:F15"/>
    <mergeCell ref="A6:F6"/>
    <mergeCell ref="B11:F11"/>
    <mergeCell ref="B12:F12"/>
    <mergeCell ref="B13:F13"/>
    <mergeCell ref="B14:F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75"/>
  <sheetViews>
    <sheetView topLeftCell="B1" workbookViewId="0">
      <selection activeCell="B1" sqref="B1:G5"/>
    </sheetView>
  </sheetViews>
  <sheetFormatPr defaultColWidth="36.7109375" defaultRowHeight="15.75" x14ac:dyDescent="0.25"/>
  <cols>
    <col min="1" max="1" width="22.140625" style="107" hidden="1" customWidth="1"/>
    <col min="2" max="2" width="8.140625" style="107" customWidth="1"/>
    <col min="3" max="3" width="87.28515625" style="107" customWidth="1"/>
    <col min="4" max="4" width="11.7109375" style="182" bestFit="1" customWidth="1"/>
    <col min="5" max="5" width="18.28515625" style="107" customWidth="1"/>
    <col min="6" max="6" width="17.42578125" style="107" customWidth="1"/>
    <col min="7" max="7" width="17.85546875" style="107" customWidth="1"/>
    <col min="8" max="256" width="36.7109375" style="107"/>
    <col min="257" max="257" width="0" style="107" hidden="1" customWidth="1"/>
    <col min="258" max="258" width="8.140625" style="107" customWidth="1"/>
    <col min="259" max="259" width="87.28515625" style="107" customWidth="1"/>
    <col min="260" max="260" width="11.7109375" style="107" bestFit="1" customWidth="1"/>
    <col min="261" max="261" width="18.28515625" style="107" customWidth="1"/>
    <col min="262" max="262" width="17.42578125" style="107" customWidth="1"/>
    <col min="263" max="263" width="17.85546875" style="107" customWidth="1"/>
    <col min="264" max="512" width="36.7109375" style="107"/>
    <col min="513" max="513" width="0" style="107" hidden="1" customWidth="1"/>
    <col min="514" max="514" width="8.140625" style="107" customWidth="1"/>
    <col min="515" max="515" width="87.28515625" style="107" customWidth="1"/>
    <col min="516" max="516" width="11.7109375" style="107" bestFit="1" customWidth="1"/>
    <col min="517" max="517" width="18.28515625" style="107" customWidth="1"/>
    <col min="518" max="518" width="17.42578125" style="107" customWidth="1"/>
    <col min="519" max="519" width="17.85546875" style="107" customWidth="1"/>
    <col min="520" max="768" width="36.7109375" style="107"/>
    <col min="769" max="769" width="0" style="107" hidden="1" customWidth="1"/>
    <col min="770" max="770" width="8.140625" style="107" customWidth="1"/>
    <col min="771" max="771" width="87.28515625" style="107" customWidth="1"/>
    <col min="772" max="772" width="11.7109375" style="107" bestFit="1" customWidth="1"/>
    <col min="773" max="773" width="18.28515625" style="107" customWidth="1"/>
    <col min="774" max="774" width="17.42578125" style="107" customWidth="1"/>
    <col min="775" max="775" width="17.85546875" style="107" customWidth="1"/>
    <col min="776" max="1024" width="36.7109375" style="107"/>
    <col min="1025" max="1025" width="0" style="107" hidden="1" customWidth="1"/>
    <col min="1026" max="1026" width="8.140625" style="107" customWidth="1"/>
    <col min="1027" max="1027" width="87.28515625" style="107" customWidth="1"/>
    <col min="1028" max="1028" width="11.7109375" style="107" bestFit="1" customWidth="1"/>
    <col min="1029" max="1029" width="18.28515625" style="107" customWidth="1"/>
    <col min="1030" max="1030" width="17.42578125" style="107" customWidth="1"/>
    <col min="1031" max="1031" width="17.85546875" style="107" customWidth="1"/>
    <col min="1032" max="1280" width="36.7109375" style="107"/>
    <col min="1281" max="1281" width="0" style="107" hidden="1" customWidth="1"/>
    <col min="1282" max="1282" width="8.140625" style="107" customWidth="1"/>
    <col min="1283" max="1283" width="87.28515625" style="107" customWidth="1"/>
    <col min="1284" max="1284" width="11.7109375" style="107" bestFit="1" customWidth="1"/>
    <col min="1285" max="1285" width="18.28515625" style="107" customWidth="1"/>
    <col min="1286" max="1286" width="17.42578125" style="107" customWidth="1"/>
    <col min="1287" max="1287" width="17.85546875" style="107" customWidth="1"/>
    <col min="1288" max="1536" width="36.7109375" style="107"/>
    <col min="1537" max="1537" width="0" style="107" hidden="1" customWidth="1"/>
    <col min="1538" max="1538" width="8.140625" style="107" customWidth="1"/>
    <col min="1539" max="1539" width="87.28515625" style="107" customWidth="1"/>
    <col min="1540" max="1540" width="11.7109375" style="107" bestFit="1" customWidth="1"/>
    <col min="1541" max="1541" width="18.28515625" style="107" customWidth="1"/>
    <col min="1542" max="1542" width="17.42578125" style="107" customWidth="1"/>
    <col min="1543" max="1543" width="17.85546875" style="107" customWidth="1"/>
    <col min="1544" max="1792" width="36.7109375" style="107"/>
    <col min="1793" max="1793" width="0" style="107" hidden="1" customWidth="1"/>
    <col min="1794" max="1794" width="8.140625" style="107" customWidth="1"/>
    <col min="1795" max="1795" width="87.28515625" style="107" customWidth="1"/>
    <col min="1796" max="1796" width="11.7109375" style="107" bestFit="1" customWidth="1"/>
    <col min="1797" max="1797" width="18.28515625" style="107" customWidth="1"/>
    <col min="1798" max="1798" width="17.42578125" style="107" customWidth="1"/>
    <col min="1799" max="1799" width="17.85546875" style="107" customWidth="1"/>
    <col min="1800" max="2048" width="36.7109375" style="107"/>
    <col min="2049" max="2049" width="0" style="107" hidden="1" customWidth="1"/>
    <col min="2050" max="2050" width="8.140625" style="107" customWidth="1"/>
    <col min="2051" max="2051" width="87.28515625" style="107" customWidth="1"/>
    <col min="2052" max="2052" width="11.7109375" style="107" bestFit="1" customWidth="1"/>
    <col min="2053" max="2053" width="18.28515625" style="107" customWidth="1"/>
    <col min="2054" max="2054" width="17.42578125" style="107" customWidth="1"/>
    <col min="2055" max="2055" width="17.85546875" style="107" customWidth="1"/>
    <col min="2056" max="2304" width="36.7109375" style="107"/>
    <col min="2305" max="2305" width="0" style="107" hidden="1" customWidth="1"/>
    <col min="2306" max="2306" width="8.140625" style="107" customWidth="1"/>
    <col min="2307" max="2307" width="87.28515625" style="107" customWidth="1"/>
    <col min="2308" max="2308" width="11.7109375" style="107" bestFit="1" customWidth="1"/>
    <col min="2309" max="2309" width="18.28515625" style="107" customWidth="1"/>
    <col min="2310" max="2310" width="17.42578125" style="107" customWidth="1"/>
    <col min="2311" max="2311" width="17.85546875" style="107" customWidth="1"/>
    <col min="2312" max="2560" width="36.7109375" style="107"/>
    <col min="2561" max="2561" width="0" style="107" hidden="1" customWidth="1"/>
    <col min="2562" max="2562" width="8.140625" style="107" customWidth="1"/>
    <col min="2563" max="2563" width="87.28515625" style="107" customWidth="1"/>
    <col min="2564" max="2564" width="11.7109375" style="107" bestFit="1" customWidth="1"/>
    <col min="2565" max="2565" width="18.28515625" style="107" customWidth="1"/>
    <col min="2566" max="2566" width="17.42578125" style="107" customWidth="1"/>
    <col min="2567" max="2567" width="17.85546875" style="107" customWidth="1"/>
    <col min="2568" max="2816" width="36.7109375" style="107"/>
    <col min="2817" max="2817" width="0" style="107" hidden="1" customWidth="1"/>
    <col min="2818" max="2818" width="8.140625" style="107" customWidth="1"/>
    <col min="2819" max="2819" width="87.28515625" style="107" customWidth="1"/>
    <col min="2820" max="2820" width="11.7109375" style="107" bestFit="1" customWidth="1"/>
    <col min="2821" max="2821" width="18.28515625" style="107" customWidth="1"/>
    <col min="2822" max="2822" width="17.42578125" style="107" customWidth="1"/>
    <col min="2823" max="2823" width="17.85546875" style="107" customWidth="1"/>
    <col min="2824" max="3072" width="36.7109375" style="107"/>
    <col min="3073" max="3073" width="0" style="107" hidden="1" customWidth="1"/>
    <col min="3074" max="3074" width="8.140625" style="107" customWidth="1"/>
    <col min="3075" max="3075" width="87.28515625" style="107" customWidth="1"/>
    <col min="3076" max="3076" width="11.7109375" style="107" bestFit="1" customWidth="1"/>
    <col min="3077" max="3077" width="18.28515625" style="107" customWidth="1"/>
    <col min="3078" max="3078" width="17.42578125" style="107" customWidth="1"/>
    <col min="3079" max="3079" width="17.85546875" style="107" customWidth="1"/>
    <col min="3080" max="3328" width="36.7109375" style="107"/>
    <col min="3329" max="3329" width="0" style="107" hidden="1" customWidth="1"/>
    <col min="3330" max="3330" width="8.140625" style="107" customWidth="1"/>
    <col min="3331" max="3331" width="87.28515625" style="107" customWidth="1"/>
    <col min="3332" max="3332" width="11.7109375" style="107" bestFit="1" customWidth="1"/>
    <col min="3333" max="3333" width="18.28515625" style="107" customWidth="1"/>
    <col min="3334" max="3334" width="17.42578125" style="107" customWidth="1"/>
    <col min="3335" max="3335" width="17.85546875" style="107" customWidth="1"/>
    <col min="3336" max="3584" width="36.7109375" style="107"/>
    <col min="3585" max="3585" width="0" style="107" hidden="1" customWidth="1"/>
    <col min="3586" max="3586" width="8.140625" style="107" customWidth="1"/>
    <col min="3587" max="3587" width="87.28515625" style="107" customWidth="1"/>
    <col min="3588" max="3588" width="11.7109375" style="107" bestFit="1" customWidth="1"/>
    <col min="3589" max="3589" width="18.28515625" style="107" customWidth="1"/>
    <col min="3590" max="3590" width="17.42578125" style="107" customWidth="1"/>
    <col min="3591" max="3591" width="17.85546875" style="107" customWidth="1"/>
    <col min="3592" max="3840" width="36.7109375" style="107"/>
    <col min="3841" max="3841" width="0" style="107" hidden="1" customWidth="1"/>
    <col min="3842" max="3842" width="8.140625" style="107" customWidth="1"/>
    <col min="3843" max="3843" width="87.28515625" style="107" customWidth="1"/>
    <col min="3844" max="3844" width="11.7109375" style="107" bestFit="1" customWidth="1"/>
    <col min="3845" max="3845" width="18.28515625" style="107" customWidth="1"/>
    <col min="3846" max="3846" width="17.42578125" style="107" customWidth="1"/>
    <col min="3847" max="3847" width="17.85546875" style="107" customWidth="1"/>
    <col min="3848" max="4096" width="36.7109375" style="107"/>
    <col min="4097" max="4097" width="0" style="107" hidden="1" customWidth="1"/>
    <col min="4098" max="4098" width="8.140625" style="107" customWidth="1"/>
    <col min="4099" max="4099" width="87.28515625" style="107" customWidth="1"/>
    <col min="4100" max="4100" width="11.7109375" style="107" bestFit="1" customWidth="1"/>
    <col min="4101" max="4101" width="18.28515625" style="107" customWidth="1"/>
    <col min="4102" max="4102" width="17.42578125" style="107" customWidth="1"/>
    <col min="4103" max="4103" width="17.85546875" style="107" customWidth="1"/>
    <col min="4104" max="4352" width="36.7109375" style="107"/>
    <col min="4353" max="4353" width="0" style="107" hidden="1" customWidth="1"/>
    <col min="4354" max="4354" width="8.140625" style="107" customWidth="1"/>
    <col min="4355" max="4355" width="87.28515625" style="107" customWidth="1"/>
    <col min="4356" max="4356" width="11.7109375" style="107" bestFit="1" customWidth="1"/>
    <col min="4357" max="4357" width="18.28515625" style="107" customWidth="1"/>
    <col min="4358" max="4358" width="17.42578125" style="107" customWidth="1"/>
    <col min="4359" max="4359" width="17.85546875" style="107" customWidth="1"/>
    <col min="4360" max="4608" width="36.7109375" style="107"/>
    <col min="4609" max="4609" width="0" style="107" hidden="1" customWidth="1"/>
    <col min="4610" max="4610" width="8.140625" style="107" customWidth="1"/>
    <col min="4611" max="4611" width="87.28515625" style="107" customWidth="1"/>
    <col min="4612" max="4612" width="11.7109375" style="107" bestFit="1" customWidth="1"/>
    <col min="4613" max="4613" width="18.28515625" style="107" customWidth="1"/>
    <col min="4614" max="4614" width="17.42578125" style="107" customWidth="1"/>
    <col min="4615" max="4615" width="17.85546875" style="107" customWidth="1"/>
    <col min="4616" max="4864" width="36.7109375" style="107"/>
    <col min="4865" max="4865" width="0" style="107" hidden="1" customWidth="1"/>
    <col min="4866" max="4866" width="8.140625" style="107" customWidth="1"/>
    <col min="4867" max="4867" width="87.28515625" style="107" customWidth="1"/>
    <col min="4868" max="4868" width="11.7109375" style="107" bestFit="1" customWidth="1"/>
    <col min="4869" max="4869" width="18.28515625" style="107" customWidth="1"/>
    <col min="4870" max="4870" width="17.42578125" style="107" customWidth="1"/>
    <col min="4871" max="4871" width="17.85546875" style="107" customWidth="1"/>
    <col min="4872" max="5120" width="36.7109375" style="107"/>
    <col min="5121" max="5121" width="0" style="107" hidden="1" customWidth="1"/>
    <col min="5122" max="5122" width="8.140625" style="107" customWidth="1"/>
    <col min="5123" max="5123" width="87.28515625" style="107" customWidth="1"/>
    <col min="5124" max="5124" width="11.7109375" style="107" bestFit="1" customWidth="1"/>
    <col min="5125" max="5125" width="18.28515625" style="107" customWidth="1"/>
    <col min="5126" max="5126" width="17.42578125" style="107" customWidth="1"/>
    <col min="5127" max="5127" width="17.85546875" style="107" customWidth="1"/>
    <col min="5128" max="5376" width="36.7109375" style="107"/>
    <col min="5377" max="5377" width="0" style="107" hidden="1" customWidth="1"/>
    <col min="5378" max="5378" width="8.140625" style="107" customWidth="1"/>
    <col min="5379" max="5379" width="87.28515625" style="107" customWidth="1"/>
    <col min="5380" max="5380" width="11.7109375" style="107" bestFit="1" customWidth="1"/>
    <col min="5381" max="5381" width="18.28515625" style="107" customWidth="1"/>
    <col min="5382" max="5382" width="17.42578125" style="107" customWidth="1"/>
    <col min="5383" max="5383" width="17.85546875" style="107" customWidth="1"/>
    <col min="5384" max="5632" width="36.7109375" style="107"/>
    <col min="5633" max="5633" width="0" style="107" hidden="1" customWidth="1"/>
    <col min="5634" max="5634" width="8.140625" style="107" customWidth="1"/>
    <col min="5635" max="5635" width="87.28515625" style="107" customWidth="1"/>
    <col min="5636" max="5636" width="11.7109375" style="107" bestFit="1" customWidth="1"/>
    <col min="5637" max="5637" width="18.28515625" style="107" customWidth="1"/>
    <col min="5638" max="5638" width="17.42578125" style="107" customWidth="1"/>
    <col min="5639" max="5639" width="17.85546875" style="107" customWidth="1"/>
    <col min="5640" max="5888" width="36.7109375" style="107"/>
    <col min="5889" max="5889" width="0" style="107" hidden="1" customWidth="1"/>
    <col min="5890" max="5890" width="8.140625" style="107" customWidth="1"/>
    <col min="5891" max="5891" width="87.28515625" style="107" customWidth="1"/>
    <col min="5892" max="5892" width="11.7109375" style="107" bestFit="1" customWidth="1"/>
    <col min="5893" max="5893" width="18.28515625" style="107" customWidth="1"/>
    <col min="5894" max="5894" width="17.42578125" style="107" customWidth="1"/>
    <col min="5895" max="5895" width="17.85546875" style="107" customWidth="1"/>
    <col min="5896" max="6144" width="36.7109375" style="107"/>
    <col min="6145" max="6145" width="0" style="107" hidden="1" customWidth="1"/>
    <col min="6146" max="6146" width="8.140625" style="107" customWidth="1"/>
    <col min="6147" max="6147" width="87.28515625" style="107" customWidth="1"/>
    <col min="6148" max="6148" width="11.7109375" style="107" bestFit="1" customWidth="1"/>
    <col min="6149" max="6149" width="18.28515625" style="107" customWidth="1"/>
    <col min="6150" max="6150" width="17.42578125" style="107" customWidth="1"/>
    <col min="6151" max="6151" width="17.85546875" style="107" customWidth="1"/>
    <col min="6152" max="6400" width="36.7109375" style="107"/>
    <col min="6401" max="6401" width="0" style="107" hidden="1" customWidth="1"/>
    <col min="6402" max="6402" width="8.140625" style="107" customWidth="1"/>
    <col min="6403" max="6403" width="87.28515625" style="107" customWidth="1"/>
    <col min="6404" max="6404" width="11.7109375" style="107" bestFit="1" customWidth="1"/>
    <col min="6405" max="6405" width="18.28515625" style="107" customWidth="1"/>
    <col min="6406" max="6406" width="17.42578125" style="107" customWidth="1"/>
    <col min="6407" max="6407" width="17.85546875" style="107" customWidth="1"/>
    <col min="6408" max="6656" width="36.7109375" style="107"/>
    <col min="6657" max="6657" width="0" style="107" hidden="1" customWidth="1"/>
    <col min="6658" max="6658" width="8.140625" style="107" customWidth="1"/>
    <col min="6659" max="6659" width="87.28515625" style="107" customWidth="1"/>
    <col min="6660" max="6660" width="11.7109375" style="107" bestFit="1" customWidth="1"/>
    <col min="6661" max="6661" width="18.28515625" style="107" customWidth="1"/>
    <col min="6662" max="6662" width="17.42578125" style="107" customWidth="1"/>
    <col min="6663" max="6663" width="17.85546875" style="107" customWidth="1"/>
    <col min="6664" max="6912" width="36.7109375" style="107"/>
    <col min="6913" max="6913" width="0" style="107" hidden="1" customWidth="1"/>
    <col min="6914" max="6914" width="8.140625" style="107" customWidth="1"/>
    <col min="6915" max="6915" width="87.28515625" style="107" customWidth="1"/>
    <col min="6916" max="6916" width="11.7109375" style="107" bestFit="1" customWidth="1"/>
    <col min="6917" max="6917" width="18.28515625" style="107" customWidth="1"/>
    <col min="6918" max="6918" width="17.42578125" style="107" customWidth="1"/>
    <col min="6919" max="6919" width="17.85546875" style="107" customWidth="1"/>
    <col min="6920" max="7168" width="36.7109375" style="107"/>
    <col min="7169" max="7169" width="0" style="107" hidden="1" customWidth="1"/>
    <col min="7170" max="7170" width="8.140625" style="107" customWidth="1"/>
    <col min="7171" max="7171" width="87.28515625" style="107" customWidth="1"/>
    <col min="7172" max="7172" width="11.7109375" style="107" bestFit="1" customWidth="1"/>
    <col min="7173" max="7173" width="18.28515625" style="107" customWidth="1"/>
    <col min="7174" max="7174" width="17.42578125" style="107" customWidth="1"/>
    <col min="7175" max="7175" width="17.85546875" style="107" customWidth="1"/>
    <col min="7176" max="7424" width="36.7109375" style="107"/>
    <col min="7425" max="7425" width="0" style="107" hidden="1" customWidth="1"/>
    <col min="7426" max="7426" width="8.140625" style="107" customWidth="1"/>
    <col min="7427" max="7427" width="87.28515625" style="107" customWidth="1"/>
    <col min="7428" max="7428" width="11.7109375" style="107" bestFit="1" customWidth="1"/>
    <col min="7429" max="7429" width="18.28515625" style="107" customWidth="1"/>
    <col min="7430" max="7430" width="17.42578125" style="107" customWidth="1"/>
    <col min="7431" max="7431" width="17.85546875" style="107" customWidth="1"/>
    <col min="7432" max="7680" width="36.7109375" style="107"/>
    <col min="7681" max="7681" width="0" style="107" hidden="1" customWidth="1"/>
    <col min="7682" max="7682" width="8.140625" style="107" customWidth="1"/>
    <col min="7683" max="7683" width="87.28515625" style="107" customWidth="1"/>
    <col min="7684" max="7684" width="11.7109375" style="107" bestFit="1" customWidth="1"/>
    <col min="7685" max="7685" width="18.28515625" style="107" customWidth="1"/>
    <col min="7686" max="7686" width="17.42578125" style="107" customWidth="1"/>
    <col min="7687" max="7687" width="17.85546875" style="107" customWidth="1"/>
    <col min="7688" max="7936" width="36.7109375" style="107"/>
    <col min="7937" max="7937" width="0" style="107" hidden="1" customWidth="1"/>
    <col min="7938" max="7938" width="8.140625" style="107" customWidth="1"/>
    <col min="7939" max="7939" width="87.28515625" style="107" customWidth="1"/>
    <col min="7940" max="7940" width="11.7109375" style="107" bestFit="1" customWidth="1"/>
    <col min="7941" max="7941" width="18.28515625" style="107" customWidth="1"/>
    <col min="7942" max="7942" width="17.42578125" style="107" customWidth="1"/>
    <col min="7943" max="7943" width="17.85546875" style="107" customWidth="1"/>
    <col min="7944" max="8192" width="36.7109375" style="107"/>
    <col min="8193" max="8193" width="0" style="107" hidden="1" customWidth="1"/>
    <col min="8194" max="8194" width="8.140625" style="107" customWidth="1"/>
    <col min="8195" max="8195" width="87.28515625" style="107" customWidth="1"/>
    <col min="8196" max="8196" width="11.7109375" style="107" bestFit="1" customWidth="1"/>
    <col min="8197" max="8197" width="18.28515625" style="107" customWidth="1"/>
    <col min="8198" max="8198" width="17.42578125" style="107" customWidth="1"/>
    <col min="8199" max="8199" width="17.85546875" style="107" customWidth="1"/>
    <col min="8200" max="8448" width="36.7109375" style="107"/>
    <col min="8449" max="8449" width="0" style="107" hidden="1" customWidth="1"/>
    <col min="8450" max="8450" width="8.140625" style="107" customWidth="1"/>
    <col min="8451" max="8451" width="87.28515625" style="107" customWidth="1"/>
    <col min="8452" max="8452" width="11.7109375" style="107" bestFit="1" customWidth="1"/>
    <col min="8453" max="8453" width="18.28515625" style="107" customWidth="1"/>
    <col min="8454" max="8454" width="17.42578125" style="107" customWidth="1"/>
    <col min="8455" max="8455" width="17.85546875" style="107" customWidth="1"/>
    <col min="8456" max="8704" width="36.7109375" style="107"/>
    <col min="8705" max="8705" width="0" style="107" hidden="1" customWidth="1"/>
    <col min="8706" max="8706" width="8.140625" style="107" customWidth="1"/>
    <col min="8707" max="8707" width="87.28515625" style="107" customWidth="1"/>
    <col min="8708" max="8708" width="11.7109375" style="107" bestFit="1" customWidth="1"/>
    <col min="8709" max="8709" width="18.28515625" style="107" customWidth="1"/>
    <col min="8710" max="8710" width="17.42578125" style="107" customWidth="1"/>
    <col min="8711" max="8711" width="17.85546875" style="107" customWidth="1"/>
    <col min="8712" max="8960" width="36.7109375" style="107"/>
    <col min="8961" max="8961" width="0" style="107" hidden="1" customWidth="1"/>
    <col min="8962" max="8962" width="8.140625" style="107" customWidth="1"/>
    <col min="8963" max="8963" width="87.28515625" style="107" customWidth="1"/>
    <col min="8964" max="8964" width="11.7109375" style="107" bestFit="1" customWidth="1"/>
    <col min="8965" max="8965" width="18.28515625" style="107" customWidth="1"/>
    <col min="8966" max="8966" width="17.42578125" style="107" customWidth="1"/>
    <col min="8967" max="8967" width="17.85546875" style="107" customWidth="1"/>
    <col min="8968" max="9216" width="36.7109375" style="107"/>
    <col min="9217" max="9217" width="0" style="107" hidden="1" customWidth="1"/>
    <col min="9218" max="9218" width="8.140625" style="107" customWidth="1"/>
    <col min="9219" max="9219" width="87.28515625" style="107" customWidth="1"/>
    <col min="9220" max="9220" width="11.7109375" style="107" bestFit="1" customWidth="1"/>
    <col min="9221" max="9221" width="18.28515625" style="107" customWidth="1"/>
    <col min="9222" max="9222" width="17.42578125" style="107" customWidth="1"/>
    <col min="9223" max="9223" width="17.85546875" style="107" customWidth="1"/>
    <col min="9224" max="9472" width="36.7109375" style="107"/>
    <col min="9473" max="9473" width="0" style="107" hidden="1" customWidth="1"/>
    <col min="9474" max="9474" width="8.140625" style="107" customWidth="1"/>
    <col min="9475" max="9475" width="87.28515625" style="107" customWidth="1"/>
    <col min="9476" max="9476" width="11.7109375" style="107" bestFit="1" customWidth="1"/>
    <col min="9477" max="9477" width="18.28515625" style="107" customWidth="1"/>
    <col min="9478" max="9478" width="17.42578125" style="107" customWidth="1"/>
    <col min="9479" max="9479" width="17.85546875" style="107" customWidth="1"/>
    <col min="9480" max="9728" width="36.7109375" style="107"/>
    <col min="9729" max="9729" width="0" style="107" hidden="1" customWidth="1"/>
    <col min="9730" max="9730" width="8.140625" style="107" customWidth="1"/>
    <col min="9731" max="9731" width="87.28515625" style="107" customWidth="1"/>
    <col min="9732" max="9732" width="11.7109375" style="107" bestFit="1" customWidth="1"/>
    <col min="9733" max="9733" width="18.28515625" style="107" customWidth="1"/>
    <col min="9734" max="9734" width="17.42578125" style="107" customWidth="1"/>
    <col min="9735" max="9735" width="17.85546875" style="107" customWidth="1"/>
    <col min="9736" max="9984" width="36.7109375" style="107"/>
    <col min="9985" max="9985" width="0" style="107" hidden="1" customWidth="1"/>
    <col min="9986" max="9986" width="8.140625" style="107" customWidth="1"/>
    <col min="9987" max="9987" width="87.28515625" style="107" customWidth="1"/>
    <col min="9988" max="9988" width="11.7109375" style="107" bestFit="1" customWidth="1"/>
    <col min="9989" max="9989" width="18.28515625" style="107" customWidth="1"/>
    <col min="9990" max="9990" width="17.42578125" style="107" customWidth="1"/>
    <col min="9991" max="9991" width="17.85546875" style="107" customWidth="1"/>
    <col min="9992" max="10240" width="36.7109375" style="107"/>
    <col min="10241" max="10241" width="0" style="107" hidden="1" customWidth="1"/>
    <col min="10242" max="10242" width="8.140625" style="107" customWidth="1"/>
    <col min="10243" max="10243" width="87.28515625" style="107" customWidth="1"/>
    <col min="10244" max="10244" width="11.7109375" style="107" bestFit="1" customWidth="1"/>
    <col min="10245" max="10245" width="18.28515625" style="107" customWidth="1"/>
    <col min="10246" max="10246" width="17.42578125" style="107" customWidth="1"/>
    <col min="10247" max="10247" width="17.85546875" style="107" customWidth="1"/>
    <col min="10248" max="10496" width="36.7109375" style="107"/>
    <col min="10497" max="10497" width="0" style="107" hidden="1" customWidth="1"/>
    <col min="10498" max="10498" width="8.140625" style="107" customWidth="1"/>
    <col min="10499" max="10499" width="87.28515625" style="107" customWidth="1"/>
    <col min="10500" max="10500" width="11.7109375" style="107" bestFit="1" customWidth="1"/>
    <col min="10501" max="10501" width="18.28515625" style="107" customWidth="1"/>
    <col min="10502" max="10502" width="17.42578125" style="107" customWidth="1"/>
    <col min="10503" max="10503" width="17.85546875" style="107" customWidth="1"/>
    <col min="10504" max="10752" width="36.7109375" style="107"/>
    <col min="10753" max="10753" width="0" style="107" hidden="1" customWidth="1"/>
    <col min="10754" max="10754" width="8.140625" style="107" customWidth="1"/>
    <col min="10755" max="10755" width="87.28515625" style="107" customWidth="1"/>
    <col min="10756" max="10756" width="11.7109375" style="107" bestFit="1" customWidth="1"/>
    <col min="10757" max="10757" width="18.28515625" style="107" customWidth="1"/>
    <col min="10758" max="10758" width="17.42578125" style="107" customWidth="1"/>
    <col min="10759" max="10759" width="17.85546875" style="107" customWidth="1"/>
    <col min="10760" max="11008" width="36.7109375" style="107"/>
    <col min="11009" max="11009" width="0" style="107" hidden="1" customWidth="1"/>
    <col min="11010" max="11010" width="8.140625" style="107" customWidth="1"/>
    <col min="11011" max="11011" width="87.28515625" style="107" customWidth="1"/>
    <col min="11012" max="11012" width="11.7109375" style="107" bestFit="1" customWidth="1"/>
    <col min="11013" max="11013" width="18.28515625" style="107" customWidth="1"/>
    <col min="11014" max="11014" width="17.42578125" style="107" customWidth="1"/>
    <col min="11015" max="11015" width="17.85546875" style="107" customWidth="1"/>
    <col min="11016" max="11264" width="36.7109375" style="107"/>
    <col min="11265" max="11265" width="0" style="107" hidden="1" customWidth="1"/>
    <col min="11266" max="11266" width="8.140625" style="107" customWidth="1"/>
    <col min="11267" max="11267" width="87.28515625" style="107" customWidth="1"/>
    <col min="11268" max="11268" width="11.7109375" style="107" bestFit="1" customWidth="1"/>
    <col min="11269" max="11269" width="18.28515625" style="107" customWidth="1"/>
    <col min="11270" max="11270" width="17.42578125" style="107" customWidth="1"/>
    <col min="11271" max="11271" width="17.85546875" style="107" customWidth="1"/>
    <col min="11272" max="11520" width="36.7109375" style="107"/>
    <col min="11521" max="11521" width="0" style="107" hidden="1" customWidth="1"/>
    <col min="11522" max="11522" width="8.140625" style="107" customWidth="1"/>
    <col min="11523" max="11523" width="87.28515625" style="107" customWidth="1"/>
    <col min="11524" max="11524" width="11.7109375" style="107" bestFit="1" customWidth="1"/>
    <col min="11525" max="11525" width="18.28515625" style="107" customWidth="1"/>
    <col min="11526" max="11526" width="17.42578125" style="107" customWidth="1"/>
    <col min="11527" max="11527" width="17.85546875" style="107" customWidth="1"/>
    <col min="11528" max="11776" width="36.7109375" style="107"/>
    <col min="11777" max="11777" width="0" style="107" hidden="1" customWidth="1"/>
    <col min="11778" max="11778" width="8.140625" style="107" customWidth="1"/>
    <col min="11779" max="11779" width="87.28515625" style="107" customWidth="1"/>
    <col min="11780" max="11780" width="11.7109375" style="107" bestFit="1" customWidth="1"/>
    <col min="11781" max="11781" width="18.28515625" style="107" customWidth="1"/>
    <col min="11782" max="11782" width="17.42578125" style="107" customWidth="1"/>
    <col min="11783" max="11783" width="17.85546875" style="107" customWidth="1"/>
    <col min="11784" max="12032" width="36.7109375" style="107"/>
    <col min="12033" max="12033" width="0" style="107" hidden="1" customWidth="1"/>
    <col min="12034" max="12034" width="8.140625" style="107" customWidth="1"/>
    <col min="12035" max="12035" width="87.28515625" style="107" customWidth="1"/>
    <col min="12036" max="12036" width="11.7109375" style="107" bestFit="1" customWidth="1"/>
    <col min="12037" max="12037" width="18.28515625" style="107" customWidth="1"/>
    <col min="12038" max="12038" width="17.42578125" style="107" customWidth="1"/>
    <col min="12039" max="12039" width="17.85546875" style="107" customWidth="1"/>
    <col min="12040" max="12288" width="36.7109375" style="107"/>
    <col min="12289" max="12289" width="0" style="107" hidden="1" customWidth="1"/>
    <col min="12290" max="12290" width="8.140625" style="107" customWidth="1"/>
    <col min="12291" max="12291" width="87.28515625" style="107" customWidth="1"/>
    <col min="12292" max="12292" width="11.7109375" style="107" bestFit="1" customWidth="1"/>
    <col min="12293" max="12293" width="18.28515625" style="107" customWidth="1"/>
    <col min="12294" max="12294" width="17.42578125" style="107" customWidth="1"/>
    <col min="12295" max="12295" width="17.85546875" style="107" customWidth="1"/>
    <col min="12296" max="12544" width="36.7109375" style="107"/>
    <col min="12545" max="12545" width="0" style="107" hidden="1" customWidth="1"/>
    <col min="12546" max="12546" width="8.140625" style="107" customWidth="1"/>
    <col min="12547" max="12547" width="87.28515625" style="107" customWidth="1"/>
    <col min="12548" max="12548" width="11.7109375" style="107" bestFit="1" customWidth="1"/>
    <col min="12549" max="12549" width="18.28515625" style="107" customWidth="1"/>
    <col min="12550" max="12550" width="17.42578125" style="107" customWidth="1"/>
    <col min="12551" max="12551" width="17.85546875" style="107" customWidth="1"/>
    <col min="12552" max="12800" width="36.7109375" style="107"/>
    <col min="12801" max="12801" width="0" style="107" hidden="1" customWidth="1"/>
    <col min="12802" max="12802" width="8.140625" style="107" customWidth="1"/>
    <col min="12803" max="12803" width="87.28515625" style="107" customWidth="1"/>
    <col min="12804" max="12804" width="11.7109375" style="107" bestFit="1" customWidth="1"/>
    <col min="12805" max="12805" width="18.28515625" style="107" customWidth="1"/>
    <col min="12806" max="12806" width="17.42578125" style="107" customWidth="1"/>
    <col min="12807" max="12807" width="17.85546875" style="107" customWidth="1"/>
    <col min="12808" max="13056" width="36.7109375" style="107"/>
    <col min="13057" max="13057" width="0" style="107" hidden="1" customWidth="1"/>
    <col min="13058" max="13058" width="8.140625" style="107" customWidth="1"/>
    <col min="13059" max="13059" width="87.28515625" style="107" customWidth="1"/>
    <col min="13060" max="13060" width="11.7109375" style="107" bestFit="1" customWidth="1"/>
    <col min="13061" max="13061" width="18.28515625" style="107" customWidth="1"/>
    <col min="13062" max="13062" width="17.42578125" style="107" customWidth="1"/>
    <col min="13063" max="13063" width="17.85546875" style="107" customWidth="1"/>
    <col min="13064" max="13312" width="36.7109375" style="107"/>
    <col min="13313" max="13313" width="0" style="107" hidden="1" customWidth="1"/>
    <col min="13314" max="13314" width="8.140625" style="107" customWidth="1"/>
    <col min="13315" max="13315" width="87.28515625" style="107" customWidth="1"/>
    <col min="13316" max="13316" width="11.7109375" style="107" bestFit="1" customWidth="1"/>
    <col min="13317" max="13317" width="18.28515625" style="107" customWidth="1"/>
    <col min="13318" max="13318" width="17.42578125" style="107" customWidth="1"/>
    <col min="13319" max="13319" width="17.85546875" style="107" customWidth="1"/>
    <col min="13320" max="13568" width="36.7109375" style="107"/>
    <col min="13569" max="13569" width="0" style="107" hidden="1" customWidth="1"/>
    <col min="13570" max="13570" width="8.140625" style="107" customWidth="1"/>
    <col min="13571" max="13571" width="87.28515625" style="107" customWidth="1"/>
    <col min="13572" max="13572" width="11.7109375" style="107" bestFit="1" customWidth="1"/>
    <col min="13573" max="13573" width="18.28515625" style="107" customWidth="1"/>
    <col min="13574" max="13574" width="17.42578125" style="107" customWidth="1"/>
    <col min="13575" max="13575" width="17.85546875" style="107" customWidth="1"/>
    <col min="13576" max="13824" width="36.7109375" style="107"/>
    <col min="13825" max="13825" width="0" style="107" hidden="1" customWidth="1"/>
    <col min="13826" max="13826" width="8.140625" style="107" customWidth="1"/>
    <col min="13827" max="13827" width="87.28515625" style="107" customWidth="1"/>
    <col min="13828" max="13828" width="11.7109375" style="107" bestFit="1" customWidth="1"/>
    <col min="13829" max="13829" width="18.28515625" style="107" customWidth="1"/>
    <col min="13830" max="13830" width="17.42578125" style="107" customWidth="1"/>
    <col min="13831" max="13831" width="17.85546875" style="107" customWidth="1"/>
    <col min="13832" max="14080" width="36.7109375" style="107"/>
    <col min="14081" max="14081" width="0" style="107" hidden="1" customWidth="1"/>
    <col min="14082" max="14082" width="8.140625" style="107" customWidth="1"/>
    <col min="14083" max="14083" width="87.28515625" style="107" customWidth="1"/>
    <col min="14084" max="14084" width="11.7109375" style="107" bestFit="1" customWidth="1"/>
    <col min="14085" max="14085" width="18.28515625" style="107" customWidth="1"/>
    <col min="14086" max="14086" width="17.42578125" style="107" customWidth="1"/>
    <col min="14087" max="14087" width="17.85546875" style="107" customWidth="1"/>
    <col min="14088" max="14336" width="36.7109375" style="107"/>
    <col min="14337" max="14337" width="0" style="107" hidden="1" customWidth="1"/>
    <col min="14338" max="14338" width="8.140625" style="107" customWidth="1"/>
    <col min="14339" max="14339" width="87.28515625" style="107" customWidth="1"/>
    <col min="14340" max="14340" width="11.7109375" style="107" bestFit="1" customWidth="1"/>
    <col min="14341" max="14341" width="18.28515625" style="107" customWidth="1"/>
    <col min="14342" max="14342" width="17.42578125" style="107" customWidth="1"/>
    <col min="14343" max="14343" width="17.85546875" style="107" customWidth="1"/>
    <col min="14344" max="14592" width="36.7109375" style="107"/>
    <col min="14593" max="14593" width="0" style="107" hidden="1" customWidth="1"/>
    <col min="14594" max="14594" width="8.140625" style="107" customWidth="1"/>
    <col min="14595" max="14595" width="87.28515625" style="107" customWidth="1"/>
    <col min="14596" max="14596" width="11.7109375" style="107" bestFit="1" customWidth="1"/>
    <col min="14597" max="14597" width="18.28515625" style="107" customWidth="1"/>
    <col min="14598" max="14598" width="17.42578125" style="107" customWidth="1"/>
    <col min="14599" max="14599" width="17.85546875" style="107" customWidth="1"/>
    <col min="14600" max="14848" width="36.7109375" style="107"/>
    <col min="14849" max="14849" width="0" style="107" hidden="1" customWidth="1"/>
    <col min="14850" max="14850" width="8.140625" style="107" customWidth="1"/>
    <col min="14851" max="14851" width="87.28515625" style="107" customWidth="1"/>
    <col min="14852" max="14852" width="11.7109375" style="107" bestFit="1" customWidth="1"/>
    <col min="14853" max="14853" width="18.28515625" style="107" customWidth="1"/>
    <col min="14854" max="14854" width="17.42578125" style="107" customWidth="1"/>
    <col min="14855" max="14855" width="17.85546875" style="107" customWidth="1"/>
    <col min="14856" max="15104" width="36.7109375" style="107"/>
    <col min="15105" max="15105" width="0" style="107" hidden="1" customWidth="1"/>
    <col min="15106" max="15106" width="8.140625" style="107" customWidth="1"/>
    <col min="15107" max="15107" width="87.28515625" style="107" customWidth="1"/>
    <col min="15108" max="15108" width="11.7109375" style="107" bestFit="1" customWidth="1"/>
    <col min="15109" max="15109" width="18.28515625" style="107" customWidth="1"/>
    <col min="15110" max="15110" width="17.42578125" style="107" customWidth="1"/>
    <col min="15111" max="15111" width="17.85546875" style="107" customWidth="1"/>
    <col min="15112" max="15360" width="36.7109375" style="107"/>
    <col min="15361" max="15361" width="0" style="107" hidden="1" customWidth="1"/>
    <col min="15362" max="15362" width="8.140625" style="107" customWidth="1"/>
    <col min="15363" max="15363" width="87.28515625" style="107" customWidth="1"/>
    <col min="15364" max="15364" width="11.7109375" style="107" bestFit="1" customWidth="1"/>
    <col min="15365" max="15365" width="18.28515625" style="107" customWidth="1"/>
    <col min="15366" max="15366" width="17.42578125" style="107" customWidth="1"/>
    <col min="15367" max="15367" width="17.85546875" style="107" customWidth="1"/>
    <col min="15368" max="15616" width="36.7109375" style="107"/>
    <col min="15617" max="15617" width="0" style="107" hidden="1" customWidth="1"/>
    <col min="15618" max="15618" width="8.140625" style="107" customWidth="1"/>
    <col min="15619" max="15619" width="87.28515625" style="107" customWidth="1"/>
    <col min="15620" max="15620" width="11.7109375" style="107" bestFit="1" customWidth="1"/>
    <col min="15621" max="15621" width="18.28515625" style="107" customWidth="1"/>
    <col min="15622" max="15622" width="17.42578125" style="107" customWidth="1"/>
    <col min="15623" max="15623" width="17.85546875" style="107" customWidth="1"/>
    <col min="15624" max="15872" width="36.7109375" style="107"/>
    <col min="15873" max="15873" width="0" style="107" hidden="1" customWidth="1"/>
    <col min="15874" max="15874" width="8.140625" style="107" customWidth="1"/>
    <col min="15875" max="15875" width="87.28515625" style="107" customWidth="1"/>
    <col min="15876" max="15876" width="11.7109375" style="107" bestFit="1" customWidth="1"/>
    <col min="15877" max="15877" width="18.28515625" style="107" customWidth="1"/>
    <col min="15878" max="15878" width="17.42578125" style="107" customWidth="1"/>
    <col min="15879" max="15879" width="17.85546875" style="107" customWidth="1"/>
    <col min="15880" max="16128" width="36.7109375" style="107"/>
    <col min="16129" max="16129" width="0" style="107" hidden="1" customWidth="1"/>
    <col min="16130" max="16130" width="8.140625" style="107" customWidth="1"/>
    <col min="16131" max="16131" width="87.28515625" style="107" customWidth="1"/>
    <col min="16132" max="16132" width="11.7109375" style="107" bestFit="1" customWidth="1"/>
    <col min="16133" max="16133" width="18.28515625" style="107" customWidth="1"/>
    <col min="16134" max="16134" width="17.42578125" style="107" customWidth="1"/>
    <col min="16135" max="16135" width="17.85546875" style="107" customWidth="1"/>
    <col min="16136" max="16384" width="36.7109375" style="107"/>
  </cols>
  <sheetData>
    <row r="1" spans="1:255" s="104" customFormat="1" x14ac:dyDescent="0.25">
      <c r="B1" s="463"/>
      <c r="C1" s="463"/>
      <c r="D1" s="463"/>
      <c r="E1" s="463"/>
      <c r="F1" s="463"/>
      <c r="G1" s="463"/>
      <c r="IQ1" s="104" t="s">
        <v>18</v>
      </c>
      <c r="IR1" s="104" t="s">
        <v>7</v>
      </c>
      <c r="IS1">
        <v>100001</v>
      </c>
      <c r="IT1" s="105">
        <v>43555</v>
      </c>
      <c r="IU1" s="105">
        <v>43738</v>
      </c>
    </row>
    <row r="2" spans="1:255" s="104" customFormat="1" x14ac:dyDescent="0.25">
      <c r="B2" s="464"/>
      <c r="C2" s="464"/>
      <c r="D2" s="464"/>
      <c r="E2" s="464"/>
      <c r="F2" s="464"/>
      <c r="G2" s="464"/>
      <c r="IQ2" s="104" t="s">
        <v>40</v>
      </c>
      <c r="IR2" s="104" t="s">
        <v>24</v>
      </c>
      <c r="IS2">
        <v>100002</v>
      </c>
    </row>
    <row r="3" spans="1:255" s="104" customFormat="1" x14ac:dyDescent="0.25">
      <c r="B3" s="464"/>
      <c r="C3" s="464"/>
      <c r="D3" s="464"/>
      <c r="E3" s="464"/>
      <c r="F3" s="464"/>
      <c r="G3" s="464"/>
      <c r="IQ3" s="104" t="s">
        <v>21</v>
      </c>
      <c r="IR3" s="104" t="s">
        <v>13</v>
      </c>
      <c r="IS3">
        <v>100003</v>
      </c>
    </row>
    <row r="4" spans="1:255" s="104" customFormat="1" x14ac:dyDescent="0.25">
      <c r="B4" s="464"/>
      <c r="C4" s="464"/>
      <c r="D4" s="464"/>
      <c r="E4" s="464"/>
      <c r="F4" s="464"/>
      <c r="G4" s="464"/>
      <c r="IQ4" s="104" t="s">
        <v>23</v>
      </c>
      <c r="IR4" s="104" t="s">
        <v>16</v>
      </c>
      <c r="IS4">
        <v>100004</v>
      </c>
    </row>
    <row r="5" spans="1:255" s="104" customFormat="1" x14ac:dyDescent="0.25">
      <c r="B5" s="465"/>
      <c r="C5" s="465"/>
      <c r="D5" s="465"/>
      <c r="E5" s="465"/>
      <c r="F5" s="465"/>
      <c r="G5" s="465"/>
      <c r="IQ5" s="104" t="s">
        <v>42</v>
      </c>
      <c r="IR5" s="104" t="s">
        <v>26</v>
      </c>
      <c r="IS5">
        <v>100005</v>
      </c>
    </row>
    <row r="6" spans="1:255" s="104" customFormat="1" x14ac:dyDescent="0.25">
      <c r="A6" s="106"/>
      <c r="B6" s="466" t="s">
        <v>138</v>
      </c>
      <c r="C6" s="467"/>
      <c r="D6" s="467"/>
      <c r="E6" s="467"/>
      <c r="F6" s="467"/>
      <c r="G6" s="468"/>
      <c r="IQ6" s="104" t="s">
        <v>43</v>
      </c>
      <c r="IR6" s="104" t="s">
        <v>27</v>
      </c>
      <c r="IS6">
        <v>100006</v>
      </c>
    </row>
    <row r="7" spans="1:255" x14ac:dyDescent="0.25">
      <c r="B7" s="469"/>
      <c r="C7" s="469"/>
      <c r="D7" s="469"/>
      <c r="E7" s="469"/>
      <c r="F7" s="469"/>
      <c r="G7" s="469"/>
      <c r="IQ7" s="104" t="s">
        <v>35</v>
      </c>
      <c r="IR7" s="104" t="s">
        <v>17</v>
      </c>
      <c r="IS7">
        <v>100007</v>
      </c>
    </row>
    <row r="8" spans="1:255" x14ac:dyDescent="0.25">
      <c r="B8" s="470" t="s">
        <v>139</v>
      </c>
      <c r="C8" s="471"/>
      <c r="D8" s="471"/>
      <c r="E8" s="471"/>
      <c r="F8" s="471"/>
      <c r="G8" s="471"/>
      <c r="IQ8" s="104" t="s">
        <v>37</v>
      </c>
      <c r="IR8" s="104" t="s">
        <v>31</v>
      </c>
      <c r="IS8">
        <v>100008</v>
      </c>
    </row>
    <row r="9" spans="1:255" x14ac:dyDescent="0.25">
      <c r="A9" s="108"/>
      <c r="B9" s="470"/>
      <c r="C9" s="471"/>
      <c r="D9" s="471"/>
      <c r="E9" s="471"/>
      <c r="F9" s="471"/>
      <c r="G9" s="471"/>
      <c r="IQ9" s="104" t="s">
        <v>39</v>
      </c>
      <c r="IR9" s="104" t="s">
        <v>32</v>
      </c>
      <c r="IS9">
        <v>100009</v>
      </c>
    </row>
    <row r="10" spans="1:255" ht="63" x14ac:dyDescent="0.25">
      <c r="B10" s="109" t="s">
        <v>8</v>
      </c>
      <c r="C10" s="444" t="s">
        <v>9</v>
      </c>
      <c r="D10" s="472"/>
      <c r="E10" s="7" t="s">
        <v>140</v>
      </c>
      <c r="F10" s="7" t="s">
        <v>141</v>
      </c>
      <c r="G10" s="7" t="s">
        <v>142</v>
      </c>
      <c r="IQ10" s="104" t="s">
        <v>143</v>
      </c>
      <c r="IR10" s="104" t="s">
        <v>144</v>
      </c>
      <c r="IS10">
        <v>100011</v>
      </c>
    </row>
    <row r="11" spans="1:255" ht="31.5" x14ac:dyDescent="0.25">
      <c r="B11" s="110"/>
      <c r="C11" s="473"/>
      <c r="D11" s="474"/>
      <c r="E11" s="111" t="s">
        <v>15</v>
      </c>
      <c r="F11" s="111" t="s">
        <v>15</v>
      </c>
      <c r="G11" s="111" t="s">
        <v>15</v>
      </c>
      <c r="IQ11" s="104" t="s">
        <v>145</v>
      </c>
      <c r="IR11" s="104" t="s">
        <v>146</v>
      </c>
      <c r="IS11">
        <v>100012</v>
      </c>
    </row>
    <row r="12" spans="1:255" x14ac:dyDescent="0.25">
      <c r="B12" s="112"/>
      <c r="C12" s="113"/>
      <c r="D12" s="114"/>
      <c r="E12" s="115"/>
      <c r="F12" s="112"/>
      <c r="G12" s="112"/>
      <c r="IQ12" s="104" t="s">
        <v>147</v>
      </c>
      <c r="IR12" s="104" t="s">
        <v>148</v>
      </c>
      <c r="IS12">
        <v>100013</v>
      </c>
    </row>
    <row r="13" spans="1:255" x14ac:dyDescent="0.25">
      <c r="A13" s="107" t="s">
        <v>4</v>
      </c>
      <c r="B13" s="116">
        <v>1.1000000000000001</v>
      </c>
      <c r="C13" s="117" t="s">
        <v>149</v>
      </c>
      <c r="D13" s="15" t="s">
        <v>29</v>
      </c>
      <c r="E13" s="118">
        <v>118.125</v>
      </c>
      <c r="F13" s="119">
        <v>157.5</v>
      </c>
      <c r="G13" s="119">
        <v>126.875</v>
      </c>
      <c r="IQ13" s="104" t="s">
        <v>150</v>
      </c>
      <c r="IR13" s="104" t="s">
        <v>151</v>
      </c>
      <c r="IS13">
        <v>100015</v>
      </c>
    </row>
    <row r="14" spans="1:255" s="120" customFormat="1" x14ac:dyDescent="0.25">
      <c r="A14" s="120" t="s">
        <v>144</v>
      </c>
      <c r="B14" s="121">
        <v>1.2</v>
      </c>
      <c r="C14" s="117" t="s">
        <v>22</v>
      </c>
      <c r="D14" s="15" t="s">
        <v>20</v>
      </c>
      <c r="E14" s="118">
        <v>118.125</v>
      </c>
      <c r="F14" s="119">
        <v>157.5</v>
      </c>
      <c r="G14" s="119">
        <v>126.875</v>
      </c>
      <c r="J14" s="122"/>
      <c r="IQ14" s="104" t="s">
        <v>152</v>
      </c>
      <c r="IR14" s="104" t="s">
        <v>153</v>
      </c>
      <c r="IS14">
        <v>100016</v>
      </c>
    </row>
    <row r="15" spans="1:255" s="123" customFormat="1" x14ac:dyDescent="0.25">
      <c r="A15" s="123" t="s">
        <v>146</v>
      </c>
      <c r="B15" s="124"/>
      <c r="C15" s="113"/>
      <c r="D15" s="12"/>
      <c r="E15" s="125"/>
      <c r="F15" s="126"/>
      <c r="G15" s="126"/>
      <c r="IQ15" s="104" t="s">
        <v>154</v>
      </c>
      <c r="IR15" s="104" t="s">
        <v>155</v>
      </c>
      <c r="IS15">
        <v>100017</v>
      </c>
    </row>
    <row r="16" spans="1:255" s="120" customFormat="1" x14ac:dyDescent="0.25">
      <c r="A16" s="127" t="s">
        <v>148</v>
      </c>
      <c r="B16" s="128">
        <v>2</v>
      </c>
      <c r="C16" s="129" t="s">
        <v>25</v>
      </c>
      <c r="D16" s="20" t="s">
        <v>20</v>
      </c>
      <c r="E16" s="130">
        <v>52.482822991188016</v>
      </c>
      <c r="F16" s="131">
        <v>80.624113498676024</v>
      </c>
      <c r="G16" s="131">
        <v>62.742593301944993</v>
      </c>
      <c r="IQ16" s="104" t="s">
        <v>156</v>
      </c>
      <c r="IR16" s="104" t="s">
        <v>157</v>
      </c>
      <c r="IS16">
        <v>100021</v>
      </c>
    </row>
    <row r="17" spans="1:253" x14ac:dyDescent="0.25">
      <c r="A17" s="107" t="s">
        <v>143</v>
      </c>
      <c r="B17" s="124"/>
      <c r="C17" s="113"/>
      <c r="D17" s="12"/>
      <c r="E17" s="125"/>
      <c r="F17" s="126"/>
      <c r="G17" s="126"/>
      <c r="IQ17" s="104" t="s">
        <v>158</v>
      </c>
      <c r="IR17" s="104" t="s">
        <v>159</v>
      </c>
      <c r="IS17">
        <v>100022</v>
      </c>
    </row>
    <row r="18" spans="1:253" x14ac:dyDescent="0.25">
      <c r="A18" s="107" t="s">
        <v>145</v>
      </c>
      <c r="B18" s="116">
        <v>3.1</v>
      </c>
      <c r="C18" s="117" t="s">
        <v>28</v>
      </c>
      <c r="D18" s="15" t="s">
        <v>29</v>
      </c>
      <c r="E18" s="118">
        <v>167.853967634838</v>
      </c>
      <c r="F18" s="118">
        <v>229.504070542904</v>
      </c>
      <c r="G18" s="118">
        <v>179.86927998089598</v>
      </c>
      <c r="IQ18" s="104" t="s">
        <v>160</v>
      </c>
      <c r="IR18" s="104" t="s">
        <v>161</v>
      </c>
      <c r="IS18">
        <v>100023</v>
      </c>
    </row>
    <row r="19" spans="1:253" s="120" customFormat="1" x14ac:dyDescent="0.25">
      <c r="A19" s="107" t="s">
        <v>147</v>
      </c>
      <c r="B19" s="132">
        <v>3.2</v>
      </c>
      <c r="C19" s="129" t="s">
        <v>30</v>
      </c>
      <c r="D19" s="20" t="s">
        <v>20</v>
      </c>
      <c r="E19" s="130">
        <v>170.60782299118802</v>
      </c>
      <c r="F19" s="130">
        <v>238.12411349867602</v>
      </c>
      <c r="G19" s="130">
        <v>189.61759330194499</v>
      </c>
      <c r="IQ19" s="104" t="s">
        <v>162</v>
      </c>
      <c r="IR19" s="104" t="s">
        <v>163</v>
      </c>
      <c r="IS19">
        <v>100024</v>
      </c>
    </row>
    <row r="20" spans="1:253" x14ac:dyDescent="0.25">
      <c r="A20" s="107" t="s">
        <v>151</v>
      </c>
      <c r="B20" s="133"/>
      <c r="C20" s="134"/>
      <c r="D20" s="114"/>
      <c r="E20" s="125"/>
      <c r="F20" s="126"/>
      <c r="G20" s="125"/>
      <c r="IQ20" s="104" t="s">
        <v>164</v>
      </c>
      <c r="IR20" s="104" t="s">
        <v>165</v>
      </c>
      <c r="IS20">
        <v>100025</v>
      </c>
    </row>
    <row r="21" spans="1:253" s="139" customFormat="1" x14ac:dyDescent="0.25">
      <c r="A21" s="107" t="s">
        <v>153</v>
      </c>
      <c r="B21" s="135">
        <v>4.0999999999999996</v>
      </c>
      <c r="C21" s="136" t="s">
        <v>166</v>
      </c>
      <c r="D21" s="34" t="s">
        <v>34</v>
      </c>
      <c r="E21" s="137"/>
      <c r="F21" s="138"/>
      <c r="G21" s="137"/>
      <c r="IQ21" s="104" t="s">
        <v>167</v>
      </c>
      <c r="IR21" s="104" t="s">
        <v>168</v>
      </c>
      <c r="IS21">
        <v>100026</v>
      </c>
    </row>
    <row r="22" spans="1:253" x14ac:dyDescent="0.25">
      <c r="A22" s="107" t="s">
        <v>155</v>
      </c>
      <c r="B22" s="140"/>
      <c r="C22" s="123" t="s">
        <v>38</v>
      </c>
      <c r="D22" s="15"/>
      <c r="E22" s="141">
        <v>994690.17859999998</v>
      </c>
      <c r="F22" s="141">
        <v>1020018.0913</v>
      </c>
      <c r="G22" s="141">
        <v>992382.23439999996</v>
      </c>
      <c r="H22" s="142"/>
      <c r="I22" s="143"/>
      <c r="J22" s="143"/>
      <c r="K22" s="143"/>
      <c r="IQ22" s="104" t="s">
        <v>169</v>
      </c>
      <c r="IR22" s="104" t="s">
        <v>170</v>
      </c>
      <c r="IS22">
        <v>100027</v>
      </c>
    </row>
    <row r="23" spans="1:253" x14ac:dyDescent="0.25">
      <c r="A23" s="107" t="s">
        <v>150</v>
      </c>
      <c r="B23" s="140"/>
      <c r="C23" s="123"/>
      <c r="D23" s="15"/>
      <c r="E23" s="144"/>
      <c r="F23" s="138"/>
      <c r="G23" s="137"/>
      <c r="H23" s="142"/>
      <c r="I23" s="143"/>
      <c r="J23" s="143"/>
      <c r="K23" s="143"/>
      <c r="IR23" s="104"/>
    </row>
    <row r="24" spans="1:253" s="139" customFormat="1" x14ac:dyDescent="0.25">
      <c r="A24" s="107" t="s">
        <v>152</v>
      </c>
      <c r="B24" s="135">
        <v>4.2</v>
      </c>
      <c r="C24" s="136" t="s">
        <v>171</v>
      </c>
      <c r="D24" s="34" t="s">
        <v>34</v>
      </c>
      <c r="E24" s="144"/>
      <c r="F24" s="138"/>
      <c r="G24" s="137"/>
      <c r="H24" s="107"/>
      <c r="I24" s="145"/>
      <c r="J24" s="145"/>
      <c r="K24" s="145"/>
    </row>
    <row r="25" spans="1:253" x14ac:dyDescent="0.25">
      <c r="A25" s="107" t="s">
        <v>154</v>
      </c>
      <c r="B25" s="140"/>
      <c r="C25" s="123" t="s">
        <v>38</v>
      </c>
      <c r="D25" s="15"/>
      <c r="E25" s="141">
        <v>1011009.3214</v>
      </c>
      <c r="F25" s="141">
        <v>1058329.3933000001</v>
      </c>
      <c r="G25" s="141">
        <v>1046166.032</v>
      </c>
      <c r="H25" s="142"/>
      <c r="I25" s="143"/>
      <c r="J25" s="143"/>
      <c r="K25" s="143"/>
    </row>
    <row r="26" spans="1:253" x14ac:dyDescent="0.25">
      <c r="B26" s="140"/>
      <c r="C26" s="123"/>
      <c r="D26" s="15"/>
      <c r="E26" s="137"/>
      <c r="F26" s="138"/>
      <c r="G26" s="137"/>
      <c r="I26" s="123"/>
      <c r="J26" s="123"/>
      <c r="K26" s="123"/>
    </row>
    <row r="27" spans="1:253" x14ac:dyDescent="0.25">
      <c r="B27" s="32">
        <v>4.3</v>
      </c>
      <c r="C27" s="33" t="s">
        <v>44</v>
      </c>
      <c r="D27" s="34" t="s">
        <v>34</v>
      </c>
      <c r="E27" s="146"/>
      <c r="F27" s="31"/>
      <c r="G27" s="31"/>
      <c r="I27" s="147"/>
      <c r="J27" s="147"/>
      <c r="K27" s="147"/>
    </row>
    <row r="28" spans="1:253" x14ac:dyDescent="0.25">
      <c r="B28" s="140"/>
      <c r="C28" s="33" t="s">
        <v>45</v>
      </c>
      <c r="D28" s="34"/>
      <c r="E28" s="146"/>
      <c r="F28" s="31"/>
      <c r="G28" s="31"/>
      <c r="I28" s="148"/>
      <c r="J28" s="148"/>
      <c r="K28" s="148"/>
    </row>
    <row r="29" spans="1:253" x14ac:dyDescent="0.25">
      <c r="B29" s="140"/>
      <c r="C29" s="14" t="s">
        <v>36</v>
      </c>
      <c r="D29" s="34"/>
      <c r="E29" s="146" t="s">
        <v>172</v>
      </c>
      <c r="F29" s="31" t="s">
        <v>172</v>
      </c>
      <c r="G29" s="31" t="s">
        <v>172</v>
      </c>
    </row>
    <row r="30" spans="1:253" x14ac:dyDescent="0.25">
      <c r="B30" s="140"/>
      <c r="C30" s="33" t="s">
        <v>47</v>
      </c>
      <c r="D30" s="15"/>
      <c r="E30" s="149"/>
      <c r="F30" s="41"/>
      <c r="G30" s="41"/>
      <c r="I30" s="147"/>
      <c r="J30" s="147"/>
      <c r="K30" s="147"/>
    </row>
    <row r="31" spans="1:253" x14ac:dyDescent="0.25">
      <c r="B31" s="150"/>
      <c r="C31" s="19" t="s">
        <v>36</v>
      </c>
      <c r="D31" s="151"/>
      <c r="E31" s="152" t="s">
        <v>172</v>
      </c>
      <c r="F31" s="153" t="s">
        <v>172</v>
      </c>
      <c r="G31" s="153" t="s">
        <v>172</v>
      </c>
    </row>
    <row r="32" spans="1:253" s="123" customFormat="1" x14ac:dyDescent="0.25">
      <c r="B32" s="140"/>
      <c r="D32" s="154"/>
      <c r="E32" s="137"/>
      <c r="F32" s="138"/>
      <c r="G32" s="137"/>
    </row>
    <row r="33" spans="1:7" x14ac:dyDescent="0.25">
      <c r="A33" t="s">
        <v>48</v>
      </c>
      <c r="B33" s="140"/>
      <c r="C33" s="155" t="s">
        <v>49</v>
      </c>
      <c r="D33" s="156"/>
      <c r="E33" s="137"/>
      <c r="F33" s="138"/>
      <c r="G33" s="137"/>
    </row>
    <row r="34" spans="1:7" x14ac:dyDescent="0.25">
      <c r="A34" t="s">
        <v>50</v>
      </c>
      <c r="B34" s="140">
        <v>5.0999999999999996</v>
      </c>
      <c r="C34" s="123" t="s">
        <v>51</v>
      </c>
      <c r="D34" s="15" t="s">
        <v>29</v>
      </c>
      <c r="E34" s="137" t="s">
        <v>46</v>
      </c>
      <c r="F34" s="138" t="s">
        <v>46</v>
      </c>
      <c r="G34" s="137" t="s">
        <v>46</v>
      </c>
    </row>
    <row r="35" spans="1:7" x14ac:dyDescent="0.25">
      <c r="A35" t="s">
        <v>52</v>
      </c>
      <c r="B35" s="140">
        <v>5.2</v>
      </c>
      <c r="C35" s="123" t="s">
        <v>52</v>
      </c>
      <c r="D35" s="15" t="s">
        <v>29</v>
      </c>
      <c r="E35" s="157">
        <v>3.7315711999999999</v>
      </c>
      <c r="F35" s="158">
        <v>9.9527126419999998</v>
      </c>
      <c r="G35" s="158">
        <v>10.827053278999999</v>
      </c>
    </row>
    <row r="36" spans="1:7" x14ac:dyDescent="0.25">
      <c r="A36" t="s">
        <v>57</v>
      </c>
      <c r="B36" s="140">
        <v>5.3</v>
      </c>
      <c r="C36" s="123" t="s">
        <v>54</v>
      </c>
      <c r="D36" s="15" t="s">
        <v>29</v>
      </c>
      <c r="E36" s="157">
        <v>0</v>
      </c>
      <c r="F36" s="158">
        <v>-1.0000000000000001E-9</v>
      </c>
      <c r="G36" s="157">
        <v>2.4710589999999998E-3</v>
      </c>
    </row>
    <row r="37" spans="1:7" x14ac:dyDescent="0.25">
      <c r="A37" t="s">
        <v>63</v>
      </c>
      <c r="B37" s="140"/>
      <c r="C37" s="123" t="s">
        <v>55</v>
      </c>
      <c r="D37" s="15"/>
      <c r="E37" s="159"/>
      <c r="F37" s="160"/>
      <c r="G37" s="159"/>
    </row>
    <row r="38" spans="1:7" x14ac:dyDescent="0.25">
      <c r="A38" t="s">
        <v>61</v>
      </c>
      <c r="B38" s="140">
        <v>5.4</v>
      </c>
      <c r="C38" s="123" t="s">
        <v>56</v>
      </c>
      <c r="D38" s="15" t="s">
        <v>29</v>
      </c>
      <c r="E38" s="137" t="s">
        <v>46</v>
      </c>
      <c r="F38" s="138" t="s">
        <v>46</v>
      </c>
      <c r="G38" s="137" t="s">
        <v>46</v>
      </c>
    </row>
    <row r="39" spans="1:7" s="161" customFormat="1" x14ac:dyDescent="0.25">
      <c r="A39" t="s">
        <v>65</v>
      </c>
      <c r="B39" s="140">
        <v>5.5</v>
      </c>
      <c r="C39" s="123" t="s">
        <v>173</v>
      </c>
      <c r="D39" s="15" t="s">
        <v>29</v>
      </c>
      <c r="E39" s="157">
        <v>6.4962879999999994E-3</v>
      </c>
      <c r="F39" s="158">
        <v>3.1939252000000001E-2</v>
      </c>
      <c r="G39" s="158">
        <v>2.4710589999999998E-3</v>
      </c>
    </row>
    <row r="40" spans="1:7" x14ac:dyDescent="0.25">
      <c r="A40" s="107" t="s">
        <v>53</v>
      </c>
      <c r="B40" s="140">
        <v>5.6</v>
      </c>
      <c r="C40" s="123" t="s">
        <v>59</v>
      </c>
      <c r="D40" s="15" t="s">
        <v>20</v>
      </c>
      <c r="E40" s="162">
        <v>3.738067488</v>
      </c>
      <c r="F40" s="163">
        <v>9.9846518930000006</v>
      </c>
      <c r="G40" s="163">
        <v>10.831995396999998</v>
      </c>
    </row>
    <row r="41" spans="1:7" x14ac:dyDescent="0.25">
      <c r="A41" s="107" t="s">
        <v>174</v>
      </c>
      <c r="B41" s="133"/>
      <c r="C41" s="134"/>
      <c r="D41" s="114"/>
      <c r="E41" s="164"/>
      <c r="F41" s="165"/>
      <c r="G41" s="164"/>
    </row>
    <row r="42" spans="1:7" x14ac:dyDescent="0.25">
      <c r="B42" s="140"/>
      <c r="C42" s="155" t="s">
        <v>60</v>
      </c>
      <c r="D42" s="154"/>
      <c r="E42" s="137"/>
      <c r="F42" s="138"/>
      <c r="G42" s="137"/>
    </row>
    <row r="43" spans="1:7" x14ac:dyDescent="0.25">
      <c r="B43" s="140">
        <v>6.1</v>
      </c>
      <c r="C43" s="123" t="s">
        <v>62</v>
      </c>
      <c r="D43" s="15" t="s">
        <v>29</v>
      </c>
      <c r="E43" s="157">
        <v>0.8052201364406778</v>
      </c>
      <c r="F43" s="158">
        <v>1.1165687855932203</v>
      </c>
      <c r="G43" s="157">
        <v>0.88461215169491525</v>
      </c>
    </row>
    <row r="44" spans="1:7" x14ac:dyDescent="0.25">
      <c r="B44" s="140">
        <v>6.2</v>
      </c>
      <c r="C44" s="123" t="s">
        <v>64</v>
      </c>
      <c r="D44" s="15" t="s">
        <v>29</v>
      </c>
      <c r="E44" s="157">
        <v>7.5678710000000003E-3</v>
      </c>
      <c r="F44" s="158">
        <v>1.0494089999999999E-2</v>
      </c>
      <c r="G44" s="157">
        <v>8.3140430000000001E-3</v>
      </c>
    </row>
    <row r="45" spans="1:7" x14ac:dyDescent="0.25">
      <c r="B45" s="140">
        <v>6.3</v>
      </c>
      <c r="C45" s="123" t="s">
        <v>66</v>
      </c>
      <c r="D45" s="15" t="s">
        <v>29</v>
      </c>
      <c r="E45" s="157">
        <v>0.83927250944067777</v>
      </c>
      <c r="F45" s="158">
        <v>1.1636265555932201</v>
      </c>
      <c r="G45" s="157">
        <v>0.92198082969491535</v>
      </c>
    </row>
    <row r="46" spans="1:7" x14ac:dyDescent="0.25">
      <c r="B46" s="140">
        <v>6.4</v>
      </c>
      <c r="C46" s="123" t="s">
        <v>175</v>
      </c>
      <c r="D46" s="154" t="s">
        <v>68</v>
      </c>
      <c r="E46" s="166">
        <v>9.5999999999999992E-3</v>
      </c>
      <c r="F46" s="166">
        <v>9.5999999999999992E-3</v>
      </c>
      <c r="G46" s="166">
        <v>9.5999999999999992E-3</v>
      </c>
    </row>
    <row r="47" spans="1:7" x14ac:dyDescent="0.25">
      <c r="B47" s="140"/>
      <c r="C47" s="123" t="s">
        <v>176</v>
      </c>
      <c r="D47" s="154"/>
      <c r="E47" s="137"/>
      <c r="F47" s="138"/>
      <c r="G47" s="137"/>
    </row>
    <row r="48" spans="1:7" ht="16.5" thickBot="1" x14ac:dyDescent="0.3">
      <c r="B48" s="167">
        <v>6.5</v>
      </c>
      <c r="C48" s="168" t="s">
        <v>69</v>
      </c>
      <c r="D48" s="169" t="s">
        <v>68</v>
      </c>
      <c r="E48" s="170">
        <v>1.17E-2</v>
      </c>
      <c r="F48" s="170">
        <v>1.17E-2</v>
      </c>
      <c r="G48" s="170">
        <v>1.17E-2</v>
      </c>
    </row>
    <row r="49" spans="2:7" x14ac:dyDescent="0.25">
      <c r="B49" s="140"/>
      <c r="C49" s="117"/>
      <c r="D49" s="154"/>
      <c r="E49" s="137"/>
      <c r="F49" s="138"/>
      <c r="G49" s="137"/>
    </row>
    <row r="50" spans="2:7" x14ac:dyDescent="0.25">
      <c r="B50" s="30">
        <v>7.1</v>
      </c>
      <c r="C50" s="14" t="s">
        <v>177</v>
      </c>
      <c r="D50" s="61"/>
      <c r="E50" s="171" t="s">
        <v>178</v>
      </c>
      <c r="F50" s="62" t="s">
        <v>178</v>
      </c>
      <c r="G50" s="62" t="s">
        <v>178</v>
      </c>
    </row>
    <row r="51" spans="2:7" x14ac:dyDescent="0.25">
      <c r="B51" s="30">
        <v>7.2</v>
      </c>
      <c r="C51" s="14" t="s">
        <v>71</v>
      </c>
      <c r="D51" s="15"/>
      <c r="E51" s="146"/>
      <c r="F51" s="31"/>
      <c r="G51" s="31"/>
    </row>
    <row r="52" spans="2:7" x14ac:dyDescent="0.25">
      <c r="B52" s="30"/>
      <c r="C52" s="14" t="s">
        <v>72</v>
      </c>
      <c r="D52" s="15" t="s">
        <v>73</v>
      </c>
      <c r="E52" s="171" t="s">
        <v>178</v>
      </c>
      <c r="F52" s="62" t="s">
        <v>178</v>
      </c>
      <c r="G52" s="62" t="s">
        <v>178</v>
      </c>
    </row>
    <row r="53" spans="2:7" x14ac:dyDescent="0.25">
      <c r="B53" s="30"/>
      <c r="C53" s="14" t="s">
        <v>74</v>
      </c>
      <c r="D53" s="15" t="s">
        <v>73</v>
      </c>
      <c r="E53" s="172" t="s">
        <v>76</v>
      </c>
      <c r="F53" s="52" t="s">
        <v>76</v>
      </c>
      <c r="G53" s="52" t="s">
        <v>76</v>
      </c>
    </row>
    <row r="54" spans="2:7" x14ac:dyDescent="0.25">
      <c r="B54" s="30"/>
      <c r="C54" s="14" t="s">
        <v>75</v>
      </c>
      <c r="D54" s="15" t="s">
        <v>73</v>
      </c>
      <c r="E54" s="172" t="s">
        <v>76</v>
      </c>
      <c r="F54" s="52" t="s">
        <v>76</v>
      </c>
      <c r="G54" s="52" t="s">
        <v>76</v>
      </c>
    </row>
    <row r="55" spans="2:7" x14ac:dyDescent="0.25">
      <c r="B55" s="30"/>
      <c r="C55" s="14" t="s">
        <v>77</v>
      </c>
      <c r="D55" s="15" t="s">
        <v>73</v>
      </c>
      <c r="E55" s="171" t="s">
        <v>178</v>
      </c>
      <c r="F55" s="62" t="s">
        <v>178</v>
      </c>
      <c r="G55" s="62" t="s">
        <v>178</v>
      </c>
    </row>
    <row r="56" spans="2:7" x14ac:dyDescent="0.25">
      <c r="B56" s="30"/>
      <c r="C56" s="14" t="s">
        <v>78</v>
      </c>
      <c r="D56" s="15"/>
      <c r="E56" s="173">
        <v>41701</v>
      </c>
      <c r="F56" s="63">
        <v>41701</v>
      </c>
      <c r="G56" s="63">
        <v>41701</v>
      </c>
    </row>
    <row r="57" spans="2:7" x14ac:dyDescent="0.25">
      <c r="B57" s="30">
        <v>7.3</v>
      </c>
      <c r="C57" s="14" t="s">
        <v>79</v>
      </c>
      <c r="D57" s="61"/>
      <c r="E57" s="172" t="s">
        <v>76</v>
      </c>
      <c r="F57" s="52" t="s">
        <v>76</v>
      </c>
      <c r="G57" s="52" t="s">
        <v>76</v>
      </c>
    </row>
    <row r="58" spans="2:7" x14ac:dyDescent="0.25">
      <c r="B58" s="30">
        <v>7.4</v>
      </c>
      <c r="C58" s="14" t="s">
        <v>80</v>
      </c>
      <c r="D58" s="15"/>
      <c r="E58" s="146"/>
      <c r="F58" s="31"/>
      <c r="G58" s="31"/>
    </row>
    <row r="59" spans="2:7" x14ac:dyDescent="0.25">
      <c r="B59" s="30"/>
      <c r="C59" s="14" t="s">
        <v>81</v>
      </c>
      <c r="D59" s="15" t="s">
        <v>73</v>
      </c>
      <c r="E59" s="172" t="s">
        <v>76</v>
      </c>
      <c r="F59" s="52" t="s">
        <v>76</v>
      </c>
      <c r="G59" s="52" t="s">
        <v>76</v>
      </c>
    </row>
    <row r="60" spans="2:7" x14ac:dyDescent="0.25">
      <c r="B60" s="30"/>
      <c r="C60" s="14" t="s">
        <v>74</v>
      </c>
      <c r="D60" s="15" t="s">
        <v>73</v>
      </c>
      <c r="E60" s="172" t="s">
        <v>76</v>
      </c>
      <c r="F60" s="52" t="s">
        <v>76</v>
      </c>
      <c r="G60" s="52" t="s">
        <v>76</v>
      </c>
    </row>
    <row r="61" spans="2:7" x14ac:dyDescent="0.25">
      <c r="B61" s="30"/>
      <c r="C61" s="14" t="s">
        <v>75</v>
      </c>
      <c r="D61" s="15" t="s">
        <v>73</v>
      </c>
      <c r="E61" s="172" t="s">
        <v>76</v>
      </c>
      <c r="F61" s="52" t="s">
        <v>76</v>
      </c>
      <c r="G61" s="52" t="s">
        <v>76</v>
      </c>
    </row>
    <row r="62" spans="2:7" x14ac:dyDescent="0.25">
      <c r="B62" s="30"/>
      <c r="C62" s="14" t="s">
        <v>77</v>
      </c>
      <c r="D62" s="15" t="s">
        <v>73</v>
      </c>
      <c r="E62" s="172" t="s">
        <v>76</v>
      </c>
      <c r="F62" s="52" t="s">
        <v>76</v>
      </c>
      <c r="G62" s="52" t="s">
        <v>76</v>
      </c>
    </row>
    <row r="63" spans="2:7" x14ac:dyDescent="0.25">
      <c r="B63" s="64"/>
      <c r="C63" s="14" t="s">
        <v>82</v>
      </c>
      <c r="D63" s="15"/>
      <c r="E63" s="475" t="s">
        <v>83</v>
      </c>
      <c r="F63" s="475"/>
      <c r="G63" s="476"/>
    </row>
    <row r="64" spans="2:7" x14ac:dyDescent="0.25">
      <c r="B64" s="174">
        <v>8</v>
      </c>
      <c r="C64" s="66" t="s">
        <v>84</v>
      </c>
      <c r="D64" s="67" t="s">
        <v>20</v>
      </c>
      <c r="E64" s="175" t="s">
        <v>46</v>
      </c>
      <c r="F64" s="176" t="s">
        <v>46</v>
      </c>
      <c r="G64" s="175" t="s">
        <v>46</v>
      </c>
    </row>
    <row r="65" spans="2:7" x14ac:dyDescent="0.25">
      <c r="B65" s="174">
        <v>9</v>
      </c>
      <c r="C65" s="177" t="s">
        <v>85</v>
      </c>
      <c r="D65" s="67" t="s">
        <v>20</v>
      </c>
      <c r="E65" s="175" t="s">
        <v>46</v>
      </c>
      <c r="F65" s="176" t="s">
        <v>46</v>
      </c>
      <c r="G65" s="175" t="s">
        <v>46</v>
      </c>
    </row>
    <row r="66" spans="2:7" s="161" customFormat="1" x14ac:dyDescent="0.25">
      <c r="B66" s="174">
        <v>10</v>
      </c>
      <c r="C66" s="70" t="s">
        <v>86</v>
      </c>
      <c r="D66" s="67" t="s">
        <v>20</v>
      </c>
      <c r="E66" s="178">
        <v>42.792774999999999</v>
      </c>
      <c r="F66" s="178">
        <v>28.16</v>
      </c>
      <c r="G66" s="178">
        <v>58.17</v>
      </c>
    </row>
    <row r="67" spans="2:7" x14ac:dyDescent="0.25">
      <c r="B67" s="179" t="s">
        <v>76</v>
      </c>
      <c r="C67" s="179" t="s">
        <v>179</v>
      </c>
      <c r="D67" s="180"/>
      <c r="E67" s="179"/>
      <c r="F67" s="179"/>
      <c r="G67" s="179"/>
    </row>
    <row r="68" spans="2:7" x14ac:dyDescent="0.25">
      <c r="B68" s="179" t="s">
        <v>87</v>
      </c>
      <c r="C68" s="179" t="s">
        <v>180</v>
      </c>
      <c r="D68" s="180"/>
      <c r="E68" s="181"/>
      <c r="F68" s="181"/>
      <c r="G68" s="181"/>
    </row>
    <row r="69" spans="2:7" x14ac:dyDescent="0.25">
      <c r="B69" s="179" t="s">
        <v>181</v>
      </c>
      <c r="C69" s="179" t="s">
        <v>182</v>
      </c>
      <c r="D69" s="180"/>
      <c r="E69" s="179"/>
      <c r="F69" s="179"/>
      <c r="G69" s="179"/>
    </row>
    <row r="70" spans="2:7" x14ac:dyDescent="0.25">
      <c r="B70" s="179" t="s">
        <v>183</v>
      </c>
      <c r="C70" s="448" t="s">
        <v>88</v>
      </c>
      <c r="D70" s="450"/>
      <c r="E70" s="179"/>
      <c r="F70" s="179"/>
      <c r="G70" s="179"/>
    </row>
    <row r="71" spans="2:7" x14ac:dyDescent="0.25">
      <c r="B71" s="477" t="s">
        <v>90</v>
      </c>
      <c r="C71" s="477"/>
      <c r="D71" s="477"/>
      <c r="E71" s="477"/>
      <c r="F71" s="477"/>
      <c r="G71" s="477"/>
    </row>
    <row r="72" spans="2:7" x14ac:dyDescent="0.25">
      <c r="B72" s="477" t="s">
        <v>91</v>
      </c>
      <c r="C72" s="477"/>
      <c r="D72" s="477"/>
      <c r="E72" s="477"/>
      <c r="F72" s="477"/>
      <c r="G72" s="477"/>
    </row>
    <row r="73" spans="2:7" x14ac:dyDescent="0.25">
      <c r="B73" s="477" t="s">
        <v>92</v>
      </c>
      <c r="C73" s="477"/>
      <c r="D73" s="477"/>
      <c r="E73" s="477"/>
      <c r="F73" s="477"/>
      <c r="G73" s="477"/>
    </row>
    <row r="74" spans="2:7" x14ac:dyDescent="0.25">
      <c r="B74" s="478" t="s">
        <v>93</v>
      </c>
      <c r="C74" s="478"/>
      <c r="D74" s="478"/>
      <c r="E74" s="478"/>
      <c r="F74" s="478"/>
      <c r="G74" s="478"/>
    </row>
    <row r="75" spans="2:7" x14ac:dyDescent="0.25">
      <c r="B75" s="462" t="s">
        <v>94</v>
      </c>
      <c r="C75" s="462"/>
      <c r="D75" s="462"/>
      <c r="E75" s="462"/>
      <c r="F75" s="462"/>
      <c r="G75" s="462"/>
    </row>
  </sheetData>
  <mergeCells count="12">
    <mergeCell ref="B75:G75"/>
    <mergeCell ref="B1:G5"/>
    <mergeCell ref="B6:G6"/>
    <mergeCell ref="B7:G7"/>
    <mergeCell ref="B8:G9"/>
    <mergeCell ref="C10:D11"/>
    <mergeCell ref="E63:G63"/>
    <mergeCell ref="C70:D70"/>
    <mergeCell ref="B71:G71"/>
    <mergeCell ref="B72:G72"/>
    <mergeCell ref="B73:G73"/>
    <mergeCell ref="B74:G7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workbookViewId="0">
      <selection activeCell="B18" sqref="B18:F18"/>
    </sheetView>
  </sheetViews>
  <sheetFormatPr defaultRowHeight="15.75" x14ac:dyDescent="0.25"/>
  <cols>
    <col min="1" max="1" width="6.28515625" style="104" bestFit="1" customWidth="1"/>
    <col min="2" max="2" width="37.42578125" style="104" customWidth="1"/>
    <col min="3" max="3" width="37.140625" style="104" bestFit="1" customWidth="1"/>
    <col min="4" max="4" width="37.7109375" style="104" bestFit="1" customWidth="1"/>
    <col min="5" max="5" width="19.85546875" style="104" customWidth="1"/>
    <col min="6" max="6" width="21.140625" style="104" customWidth="1"/>
    <col min="7" max="7" width="13.85546875" style="104" bestFit="1" customWidth="1"/>
    <col min="8" max="8" width="12" style="104" bestFit="1" customWidth="1"/>
    <col min="9" max="9" width="8.85546875" style="104" customWidth="1"/>
    <col min="10" max="256" width="9.140625" style="104"/>
    <col min="257" max="257" width="6.28515625" style="104" bestFit="1" customWidth="1"/>
    <col min="258" max="258" width="37.42578125" style="104" customWidth="1"/>
    <col min="259" max="259" width="37.140625" style="104" bestFit="1" customWidth="1"/>
    <col min="260" max="260" width="37.7109375" style="104" bestFit="1" customWidth="1"/>
    <col min="261" max="261" width="19.85546875" style="104" customWidth="1"/>
    <col min="262" max="262" width="21.140625" style="104" customWidth="1"/>
    <col min="263" max="263" width="13.85546875" style="104" bestFit="1" customWidth="1"/>
    <col min="264" max="264" width="12" style="104" bestFit="1" customWidth="1"/>
    <col min="265" max="265" width="8.85546875" style="104" customWidth="1"/>
    <col min="266" max="512" width="9.140625" style="104"/>
    <col min="513" max="513" width="6.28515625" style="104" bestFit="1" customWidth="1"/>
    <col min="514" max="514" width="37.42578125" style="104" customWidth="1"/>
    <col min="515" max="515" width="37.140625" style="104" bestFit="1" customWidth="1"/>
    <col min="516" max="516" width="37.7109375" style="104" bestFit="1" customWidth="1"/>
    <col min="517" max="517" width="19.85546875" style="104" customWidth="1"/>
    <col min="518" max="518" width="21.140625" style="104" customWidth="1"/>
    <col min="519" max="519" width="13.85546875" style="104" bestFit="1" customWidth="1"/>
    <col min="520" max="520" width="12" style="104" bestFit="1" customWidth="1"/>
    <col min="521" max="521" width="8.85546875" style="104" customWidth="1"/>
    <col min="522" max="768" width="9.140625" style="104"/>
    <col min="769" max="769" width="6.28515625" style="104" bestFit="1" customWidth="1"/>
    <col min="770" max="770" width="37.42578125" style="104" customWidth="1"/>
    <col min="771" max="771" width="37.140625" style="104" bestFit="1" customWidth="1"/>
    <col min="772" max="772" width="37.7109375" style="104" bestFit="1" customWidth="1"/>
    <col min="773" max="773" width="19.85546875" style="104" customWidth="1"/>
    <col min="774" max="774" width="21.140625" style="104" customWidth="1"/>
    <col min="775" max="775" width="13.85546875" style="104" bestFit="1" customWidth="1"/>
    <col min="776" max="776" width="12" style="104" bestFit="1" customWidth="1"/>
    <col min="777" max="777" width="8.85546875" style="104" customWidth="1"/>
    <col min="778" max="1024" width="9.140625" style="104"/>
    <col min="1025" max="1025" width="6.28515625" style="104" bestFit="1" customWidth="1"/>
    <col min="1026" max="1026" width="37.42578125" style="104" customWidth="1"/>
    <col min="1027" max="1027" width="37.140625" style="104" bestFit="1" customWidth="1"/>
    <col min="1028" max="1028" width="37.7109375" style="104" bestFit="1" customWidth="1"/>
    <col min="1029" max="1029" width="19.85546875" style="104" customWidth="1"/>
    <col min="1030" max="1030" width="21.140625" style="104" customWidth="1"/>
    <col min="1031" max="1031" width="13.85546875" style="104" bestFit="1" customWidth="1"/>
    <col min="1032" max="1032" width="12" style="104" bestFit="1" customWidth="1"/>
    <col min="1033" max="1033" width="8.85546875" style="104" customWidth="1"/>
    <col min="1034" max="1280" width="9.140625" style="104"/>
    <col min="1281" max="1281" width="6.28515625" style="104" bestFit="1" customWidth="1"/>
    <col min="1282" max="1282" width="37.42578125" style="104" customWidth="1"/>
    <col min="1283" max="1283" width="37.140625" style="104" bestFit="1" customWidth="1"/>
    <col min="1284" max="1284" width="37.7109375" style="104" bestFit="1" customWidth="1"/>
    <col min="1285" max="1285" width="19.85546875" style="104" customWidth="1"/>
    <col min="1286" max="1286" width="21.140625" style="104" customWidth="1"/>
    <col min="1287" max="1287" width="13.85546875" style="104" bestFit="1" customWidth="1"/>
    <col min="1288" max="1288" width="12" style="104" bestFit="1" customWidth="1"/>
    <col min="1289" max="1289" width="8.85546875" style="104" customWidth="1"/>
    <col min="1290" max="1536" width="9.140625" style="104"/>
    <col min="1537" max="1537" width="6.28515625" style="104" bestFit="1" customWidth="1"/>
    <col min="1538" max="1538" width="37.42578125" style="104" customWidth="1"/>
    <col min="1539" max="1539" width="37.140625" style="104" bestFit="1" customWidth="1"/>
    <col min="1540" max="1540" width="37.7109375" style="104" bestFit="1" customWidth="1"/>
    <col min="1541" max="1541" width="19.85546875" style="104" customWidth="1"/>
    <col min="1542" max="1542" width="21.140625" style="104" customWidth="1"/>
    <col min="1543" max="1543" width="13.85546875" style="104" bestFit="1" customWidth="1"/>
    <col min="1544" max="1544" width="12" style="104" bestFit="1" customWidth="1"/>
    <col min="1545" max="1545" width="8.85546875" style="104" customWidth="1"/>
    <col min="1546" max="1792" width="9.140625" style="104"/>
    <col min="1793" max="1793" width="6.28515625" style="104" bestFit="1" customWidth="1"/>
    <col min="1794" max="1794" width="37.42578125" style="104" customWidth="1"/>
    <col min="1795" max="1795" width="37.140625" style="104" bestFit="1" customWidth="1"/>
    <col min="1796" max="1796" width="37.7109375" style="104" bestFit="1" customWidth="1"/>
    <col min="1797" max="1797" width="19.85546875" style="104" customWidth="1"/>
    <col min="1798" max="1798" width="21.140625" style="104" customWidth="1"/>
    <col min="1799" max="1799" width="13.85546875" style="104" bestFit="1" customWidth="1"/>
    <col min="1800" max="1800" width="12" style="104" bestFit="1" customWidth="1"/>
    <col min="1801" max="1801" width="8.85546875" style="104" customWidth="1"/>
    <col min="1802" max="2048" width="9.140625" style="104"/>
    <col min="2049" max="2049" width="6.28515625" style="104" bestFit="1" customWidth="1"/>
    <col min="2050" max="2050" width="37.42578125" style="104" customWidth="1"/>
    <col min="2051" max="2051" width="37.140625" style="104" bestFit="1" customWidth="1"/>
    <col min="2052" max="2052" width="37.7109375" style="104" bestFit="1" customWidth="1"/>
    <col min="2053" max="2053" width="19.85546875" style="104" customWidth="1"/>
    <col min="2054" max="2054" width="21.140625" style="104" customWidth="1"/>
    <col min="2055" max="2055" width="13.85546875" style="104" bestFit="1" customWidth="1"/>
    <col min="2056" max="2056" width="12" style="104" bestFit="1" customWidth="1"/>
    <col min="2057" max="2057" width="8.85546875" style="104" customWidth="1"/>
    <col min="2058" max="2304" width="9.140625" style="104"/>
    <col min="2305" max="2305" width="6.28515625" style="104" bestFit="1" customWidth="1"/>
    <col min="2306" max="2306" width="37.42578125" style="104" customWidth="1"/>
    <col min="2307" max="2307" width="37.140625" style="104" bestFit="1" customWidth="1"/>
    <col min="2308" max="2308" width="37.7109375" style="104" bestFit="1" customWidth="1"/>
    <col min="2309" max="2309" width="19.85546875" style="104" customWidth="1"/>
    <col min="2310" max="2310" width="21.140625" style="104" customWidth="1"/>
    <col min="2311" max="2311" width="13.85546875" style="104" bestFit="1" customWidth="1"/>
    <col min="2312" max="2312" width="12" style="104" bestFit="1" customWidth="1"/>
    <col min="2313" max="2313" width="8.85546875" style="104" customWidth="1"/>
    <col min="2314" max="2560" width="9.140625" style="104"/>
    <col min="2561" max="2561" width="6.28515625" style="104" bestFit="1" customWidth="1"/>
    <col min="2562" max="2562" width="37.42578125" style="104" customWidth="1"/>
    <col min="2563" max="2563" width="37.140625" style="104" bestFit="1" customWidth="1"/>
    <col min="2564" max="2564" width="37.7109375" style="104" bestFit="1" customWidth="1"/>
    <col min="2565" max="2565" width="19.85546875" style="104" customWidth="1"/>
    <col min="2566" max="2566" width="21.140625" style="104" customWidth="1"/>
    <col min="2567" max="2567" width="13.85546875" style="104" bestFit="1" customWidth="1"/>
    <col min="2568" max="2568" width="12" style="104" bestFit="1" customWidth="1"/>
    <col min="2569" max="2569" width="8.85546875" style="104" customWidth="1"/>
    <col min="2570" max="2816" width="9.140625" style="104"/>
    <col min="2817" max="2817" width="6.28515625" style="104" bestFit="1" customWidth="1"/>
    <col min="2818" max="2818" width="37.42578125" style="104" customWidth="1"/>
    <col min="2819" max="2819" width="37.140625" style="104" bestFit="1" customWidth="1"/>
    <col min="2820" max="2820" width="37.7109375" style="104" bestFit="1" customWidth="1"/>
    <col min="2821" max="2821" width="19.85546875" style="104" customWidth="1"/>
    <col min="2822" max="2822" width="21.140625" style="104" customWidth="1"/>
    <col min="2823" max="2823" width="13.85546875" style="104" bestFit="1" customWidth="1"/>
    <col min="2824" max="2824" width="12" style="104" bestFit="1" customWidth="1"/>
    <col min="2825" max="2825" width="8.85546875" style="104" customWidth="1"/>
    <col min="2826" max="3072" width="9.140625" style="104"/>
    <col min="3073" max="3073" width="6.28515625" style="104" bestFit="1" customWidth="1"/>
    <col min="3074" max="3074" width="37.42578125" style="104" customWidth="1"/>
    <col min="3075" max="3075" width="37.140625" style="104" bestFit="1" customWidth="1"/>
    <col min="3076" max="3076" width="37.7109375" style="104" bestFit="1" customWidth="1"/>
    <col min="3077" max="3077" width="19.85546875" style="104" customWidth="1"/>
    <col min="3078" max="3078" width="21.140625" style="104" customWidth="1"/>
    <col min="3079" max="3079" width="13.85546875" style="104" bestFit="1" customWidth="1"/>
    <col min="3080" max="3080" width="12" style="104" bestFit="1" customWidth="1"/>
    <col min="3081" max="3081" width="8.85546875" style="104" customWidth="1"/>
    <col min="3082" max="3328" width="9.140625" style="104"/>
    <col min="3329" max="3329" width="6.28515625" style="104" bestFit="1" customWidth="1"/>
    <col min="3330" max="3330" width="37.42578125" style="104" customWidth="1"/>
    <col min="3331" max="3331" width="37.140625" style="104" bestFit="1" customWidth="1"/>
    <col min="3332" max="3332" width="37.7109375" style="104" bestFit="1" customWidth="1"/>
    <col min="3333" max="3333" width="19.85546875" style="104" customWidth="1"/>
    <col min="3334" max="3334" width="21.140625" style="104" customWidth="1"/>
    <col min="3335" max="3335" width="13.85546875" style="104" bestFit="1" customWidth="1"/>
    <col min="3336" max="3336" width="12" style="104" bestFit="1" customWidth="1"/>
    <col min="3337" max="3337" width="8.85546875" style="104" customWidth="1"/>
    <col min="3338" max="3584" width="9.140625" style="104"/>
    <col min="3585" max="3585" width="6.28515625" style="104" bestFit="1" customWidth="1"/>
    <col min="3586" max="3586" width="37.42578125" style="104" customWidth="1"/>
    <col min="3587" max="3587" width="37.140625" style="104" bestFit="1" customWidth="1"/>
    <col min="3588" max="3588" width="37.7109375" style="104" bestFit="1" customWidth="1"/>
    <col min="3589" max="3589" width="19.85546875" style="104" customWidth="1"/>
    <col min="3590" max="3590" width="21.140625" style="104" customWidth="1"/>
    <col min="3591" max="3591" width="13.85546875" style="104" bestFit="1" customWidth="1"/>
    <col min="3592" max="3592" width="12" style="104" bestFit="1" customWidth="1"/>
    <col min="3593" max="3593" width="8.85546875" style="104" customWidth="1"/>
    <col min="3594" max="3840" width="9.140625" style="104"/>
    <col min="3841" max="3841" width="6.28515625" style="104" bestFit="1" customWidth="1"/>
    <col min="3842" max="3842" width="37.42578125" style="104" customWidth="1"/>
    <col min="3843" max="3843" width="37.140625" style="104" bestFit="1" customWidth="1"/>
    <col min="3844" max="3844" width="37.7109375" style="104" bestFit="1" customWidth="1"/>
    <col min="3845" max="3845" width="19.85546875" style="104" customWidth="1"/>
    <col min="3846" max="3846" width="21.140625" style="104" customWidth="1"/>
    <col min="3847" max="3847" width="13.85546875" style="104" bestFit="1" customWidth="1"/>
    <col min="3848" max="3848" width="12" style="104" bestFit="1" customWidth="1"/>
    <col min="3849" max="3849" width="8.85546875" style="104" customWidth="1"/>
    <col min="3850" max="4096" width="9.140625" style="104"/>
    <col min="4097" max="4097" width="6.28515625" style="104" bestFit="1" customWidth="1"/>
    <col min="4098" max="4098" width="37.42578125" style="104" customWidth="1"/>
    <col min="4099" max="4099" width="37.140625" style="104" bestFit="1" customWidth="1"/>
    <col min="4100" max="4100" width="37.7109375" style="104" bestFit="1" customWidth="1"/>
    <col min="4101" max="4101" width="19.85546875" style="104" customWidth="1"/>
    <col min="4102" max="4102" width="21.140625" style="104" customWidth="1"/>
    <col min="4103" max="4103" width="13.85546875" style="104" bestFit="1" customWidth="1"/>
    <col min="4104" max="4104" width="12" style="104" bestFit="1" customWidth="1"/>
    <col min="4105" max="4105" width="8.85546875" style="104" customWidth="1"/>
    <col min="4106" max="4352" width="9.140625" style="104"/>
    <col min="4353" max="4353" width="6.28515625" style="104" bestFit="1" customWidth="1"/>
    <col min="4354" max="4354" width="37.42578125" style="104" customWidth="1"/>
    <col min="4355" max="4355" width="37.140625" style="104" bestFit="1" customWidth="1"/>
    <col min="4356" max="4356" width="37.7109375" style="104" bestFit="1" customWidth="1"/>
    <col min="4357" max="4357" width="19.85546875" style="104" customWidth="1"/>
    <col min="4358" max="4358" width="21.140625" style="104" customWidth="1"/>
    <col min="4359" max="4359" width="13.85546875" style="104" bestFit="1" customWidth="1"/>
    <col min="4360" max="4360" width="12" style="104" bestFit="1" customWidth="1"/>
    <col min="4361" max="4361" width="8.85546875" style="104" customWidth="1"/>
    <col min="4362" max="4608" width="9.140625" style="104"/>
    <col min="4609" max="4609" width="6.28515625" style="104" bestFit="1" customWidth="1"/>
    <col min="4610" max="4610" width="37.42578125" style="104" customWidth="1"/>
    <col min="4611" max="4611" width="37.140625" style="104" bestFit="1" customWidth="1"/>
    <col min="4612" max="4612" width="37.7109375" style="104" bestFit="1" customWidth="1"/>
    <col min="4613" max="4613" width="19.85546875" style="104" customWidth="1"/>
    <col min="4614" max="4614" width="21.140625" style="104" customWidth="1"/>
    <col min="4615" max="4615" width="13.85546875" style="104" bestFit="1" customWidth="1"/>
    <col min="4616" max="4616" width="12" style="104" bestFit="1" customWidth="1"/>
    <col min="4617" max="4617" width="8.85546875" style="104" customWidth="1"/>
    <col min="4618" max="4864" width="9.140625" style="104"/>
    <col min="4865" max="4865" width="6.28515625" style="104" bestFit="1" customWidth="1"/>
    <col min="4866" max="4866" width="37.42578125" style="104" customWidth="1"/>
    <col min="4867" max="4867" width="37.140625" style="104" bestFit="1" customWidth="1"/>
    <col min="4868" max="4868" width="37.7109375" style="104" bestFit="1" customWidth="1"/>
    <col min="4869" max="4869" width="19.85546875" style="104" customWidth="1"/>
    <col min="4870" max="4870" width="21.140625" style="104" customWidth="1"/>
    <col min="4871" max="4871" width="13.85546875" style="104" bestFit="1" customWidth="1"/>
    <col min="4872" max="4872" width="12" style="104" bestFit="1" customWidth="1"/>
    <col min="4873" max="4873" width="8.85546875" style="104" customWidth="1"/>
    <col min="4874" max="5120" width="9.140625" style="104"/>
    <col min="5121" max="5121" width="6.28515625" style="104" bestFit="1" customWidth="1"/>
    <col min="5122" max="5122" width="37.42578125" style="104" customWidth="1"/>
    <col min="5123" max="5123" width="37.140625" style="104" bestFit="1" customWidth="1"/>
    <col min="5124" max="5124" width="37.7109375" style="104" bestFit="1" customWidth="1"/>
    <col min="5125" max="5125" width="19.85546875" style="104" customWidth="1"/>
    <col min="5126" max="5126" width="21.140625" style="104" customWidth="1"/>
    <col min="5127" max="5127" width="13.85546875" style="104" bestFit="1" customWidth="1"/>
    <col min="5128" max="5128" width="12" style="104" bestFit="1" customWidth="1"/>
    <col min="5129" max="5129" width="8.85546875" style="104" customWidth="1"/>
    <col min="5130" max="5376" width="9.140625" style="104"/>
    <col min="5377" max="5377" width="6.28515625" style="104" bestFit="1" customWidth="1"/>
    <col min="5378" max="5378" width="37.42578125" style="104" customWidth="1"/>
    <col min="5379" max="5379" width="37.140625" style="104" bestFit="1" customWidth="1"/>
    <col min="5380" max="5380" width="37.7109375" style="104" bestFit="1" customWidth="1"/>
    <col min="5381" max="5381" width="19.85546875" style="104" customWidth="1"/>
    <col min="5382" max="5382" width="21.140625" style="104" customWidth="1"/>
    <col min="5383" max="5383" width="13.85546875" style="104" bestFit="1" customWidth="1"/>
    <col min="5384" max="5384" width="12" style="104" bestFit="1" customWidth="1"/>
    <col min="5385" max="5385" width="8.85546875" style="104" customWidth="1"/>
    <col min="5386" max="5632" width="9.140625" style="104"/>
    <col min="5633" max="5633" width="6.28515625" style="104" bestFit="1" customWidth="1"/>
    <col min="5634" max="5634" width="37.42578125" style="104" customWidth="1"/>
    <col min="5635" max="5635" width="37.140625" style="104" bestFit="1" customWidth="1"/>
    <col min="5636" max="5636" width="37.7109375" style="104" bestFit="1" customWidth="1"/>
    <col min="5637" max="5637" width="19.85546875" style="104" customWidth="1"/>
    <col min="5638" max="5638" width="21.140625" style="104" customWidth="1"/>
    <col min="5639" max="5639" width="13.85546875" style="104" bestFit="1" customWidth="1"/>
    <col min="5640" max="5640" width="12" style="104" bestFit="1" customWidth="1"/>
    <col min="5641" max="5641" width="8.85546875" style="104" customWidth="1"/>
    <col min="5642" max="5888" width="9.140625" style="104"/>
    <col min="5889" max="5889" width="6.28515625" style="104" bestFit="1" customWidth="1"/>
    <col min="5890" max="5890" width="37.42578125" style="104" customWidth="1"/>
    <col min="5891" max="5891" width="37.140625" style="104" bestFit="1" customWidth="1"/>
    <col min="5892" max="5892" width="37.7109375" style="104" bestFit="1" customWidth="1"/>
    <col min="5893" max="5893" width="19.85546875" style="104" customWidth="1"/>
    <col min="5894" max="5894" width="21.140625" style="104" customWidth="1"/>
    <col min="5895" max="5895" width="13.85546875" style="104" bestFit="1" customWidth="1"/>
    <col min="5896" max="5896" width="12" style="104" bestFit="1" customWidth="1"/>
    <col min="5897" max="5897" width="8.85546875" style="104" customWidth="1"/>
    <col min="5898" max="6144" width="9.140625" style="104"/>
    <col min="6145" max="6145" width="6.28515625" style="104" bestFit="1" customWidth="1"/>
    <col min="6146" max="6146" width="37.42578125" style="104" customWidth="1"/>
    <col min="6147" max="6147" width="37.140625" style="104" bestFit="1" customWidth="1"/>
    <col min="6148" max="6148" width="37.7109375" style="104" bestFit="1" customWidth="1"/>
    <col min="6149" max="6149" width="19.85546875" style="104" customWidth="1"/>
    <col min="6150" max="6150" width="21.140625" style="104" customWidth="1"/>
    <col min="6151" max="6151" width="13.85546875" style="104" bestFit="1" customWidth="1"/>
    <col min="6152" max="6152" width="12" style="104" bestFit="1" customWidth="1"/>
    <col min="6153" max="6153" width="8.85546875" style="104" customWidth="1"/>
    <col min="6154" max="6400" width="9.140625" style="104"/>
    <col min="6401" max="6401" width="6.28515625" style="104" bestFit="1" customWidth="1"/>
    <col min="6402" max="6402" width="37.42578125" style="104" customWidth="1"/>
    <col min="6403" max="6403" width="37.140625" style="104" bestFit="1" customWidth="1"/>
    <col min="6404" max="6404" width="37.7109375" style="104" bestFit="1" customWidth="1"/>
    <col min="6405" max="6405" width="19.85546875" style="104" customWidth="1"/>
    <col min="6406" max="6406" width="21.140625" style="104" customWidth="1"/>
    <col min="6407" max="6407" width="13.85546875" style="104" bestFit="1" customWidth="1"/>
    <col min="6408" max="6408" width="12" style="104" bestFit="1" customWidth="1"/>
    <col min="6409" max="6409" width="8.85546875" style="104" customWidth="1"/>
    <col min="6410" max="6656" width="9.140625" style="104"/>
    <col min="6657" max="6657" width="6.28515625" style="104" bestFit="1" customWidth="1"/>
    <col min="6658" max="6658" width="37.42578125" style="104" customWidth="1"/>
    <col min="6659" max="6659" width="37.140625" style="104" bestFit="1" customWidth="1"/>
    <col min="6660" max="6660" width="37.7109375" style="104" bestFit="1" customWidth="1"/>
    <col min="6661" max="6661" width="19.85546875" style="104" customWidth="1"/>
    <col min="6662" max="6662" width="21.140625" style="104" customWidth="1"/>
    <col min="6663" max="6663" width="13.85546875" style="104" bestFit="1" customWidth="1"/>
    <col min="6664" max="6664" width="12" style="104" bestFit="1" customWidth="1"/>
    <col min="6665" max="6665" width="8.85546875" style="104" customWidth="1"/>
    <col min="6666" max="6912" width="9.140625" style="104"/>
    <col min="6913" max="6913" width="6.28515625" style="104" bestFit="1" customWidth="1"/>
    <col min="6914" max="6914" width="37.42578125" style="104" customWidth="1"/>
    <col min="6915" max="6915" width="37.140625" style="104" bestFit="1" customWidth="1"/>
    <col min="6916" max="6916" width="37.7109375" style="104" bestFit="1" customWidth="1"/>
    <col min="6917" max="6917" width="19.85546875" style="104" customWidth="1"/>
    <col min="6918" max="6918" width="21.140625" style="104" customWidth="1"/>
    <col min="6919" max="6919" width="13.85546875" style="104" bestFit="1" customWidth="1"/>
    <col min="6920" max="6920" width="12" style="104" bestFit="1" customWidth="1"/>
    <col min="6921" max="6921" width="8.85546875" style="104" customWidth="1"/>
    <col min="6922" max="7168" width="9.140625" style="104"/>
    <col min="7169" max="7169" width="6.28515625" style="104" bestFit="1" customWidth="1"/>
    <col min="7170" max="7170" width="37.42578125" style="104" customWidth="1"/>
    <col min="7171" max="7171" width="37.140625" style="104" bestFit="1" customWidth="1"/>
    <col min="7172" max="7172" width="37.7109375" style="104" bestFit="1" customWidth="1"/>
    <col min="7173" max="7173" width="19.85546875" style="104" customWidth="1"/>
    <col min="7174" max="7174" width="21.140625" style="104" customWidth="1"/>
    <col min="7175" max="7175" width="13.85546875" style="104" bestFit="1" customWidth="1"/>
    <col min="7176" max="7176" width="12" style="104" bestFit="1" customWidth="1"/>
    <col min="7177" max="7177" width="8.85546875" style="104" customWidth="1"/>
    <col min="7178" max="7424" width="9.140625" style="104"/>
    <col min="7425" max="7425" width="6.28515625" style="104" bestFit="1" customWidth="1"/>
    <col min="7426" max="7426" width="37.42578125" style="104" customWidth="1"/>
    <col min="7427" max="7427" width="37.140625" style="104" bestFit="1" customWidth="1"/>
    <col min="7428" max="7428" width="37.7109375" style="104" bestFit="1" customWidth="1"/>
    <col min="7429" max="7429" width="19.85546875" style="104" customWidth="1"/>
    <col min="7430" max="7430" width="21.140625" style="104" customWidth="1"/>
    <col min="7431" max="7431" width="13.85546875" style="104" bestFit="1" customWidth="1"/>
    <col min="7432" max="7432" width="12" style="104" bestFit="1" customWidth="1"/>
    <col min="7433" max="7433" width="8.85546875" style="104" customWidth="1"/>
    <col min="7434" max="7680" width="9.140625" style="104"/>
    <col min="7681" max="7681" width="6.28515625" style="104" bestFit="1" customWidth="1"/>
    <col min="7682" max="7682" width="37.42578125" style="104" customWidth="1"/>
    <col min="7683" max="7683" width="37.140625" style="104" bestFit="1" customWidth="1"/>
    <col min="7684" max="7684" width="37.7109375" style="104" bestFit="1" customWidth="1"/>
    <col min="7685" max="7685" width="19.85546875" style="104" customWidth="1"/>
    <col min="7686" max="7686" width="21.140625" style="104" customWidth="1"/>
    <col min="7687" max="7687" width="13.85546875" style="104" bestFit="1" customWidth="1"/>
    <col min="7688" max="7688" width="12" style="104" bestFit="1" customWidth="1"/>
    <col min="7689" max="7689" width="8.85546875" style="104" customWidth="1"/>
    <col min="7690" max="7936" width="9.140625" style="104"/>
    <col min="7937" max="7937" width="6.28515625" style="104" bestFit="1" customWidth="1"/>
    <col min="7938" max="7938" width="37.42578125" style="104" customWidth="1"/>
    <col min="7939" max="7939" width="37.140625" style="104" bestFit="1" customWidth="1"/>
    <col min="7940" max="7940" width="37.7109375" style="104" bestFit="1" customWidth="1"/>
    <col min="7941" max="7941" width="19.85546875" style="104" customWidth="1"/>
    <col min="7942" max="7942" width="21.140625" style="104" customWidth="1"/>
    <col min="7943" max="7943" width="13.85546875" style="104" bestFit="1" customWidth="1"/>
    <col min="7944" max="7944" width="12" style="104" bestFit="1" customWidth="1"/>
    <col min="7945" max="7945" width="8.85546875" style="104" customWidth="1"/>
    <col min="7946" max="8192" width="9.140625" style="104"/>
    <col min="8193" max="8193" width="6.28515625" style="104" bestFit="1" customWidth="1"/>
    <col min="8194" max="8194" width="37.42578125" style="104" customWidth="1"/>
    <col min="8195" max="8195" width="37.140625" style="104" bestFit="1" customWidth="1"/>
    <col min="8196" max="8196" width="37.7109375" style="104" bestFit="1" customWidth="1"/>
    <col min="8197" max="8197" width="19.85546875" style="104" customWidth="1"/>
    <col min="8198" max="8198" width="21.140625" style="104" customWidth="1"/>
    <col min="8199" max="8199" width="13.85546875" style="104" bestFit="1" customWidth="1"/>
    <col min="8200" max="8200" width="12" style="104" bestFit="1" customWidth="1"/>
    <col min="8201" max="8201" width="8.85546875" style="104" customWidth="1"/>
    <col min="8202" max="8448" width="9.140625" style="104"/>
    <col min="8449" max="8449" width="6.28515625" style="104" bestFit="1" customWidth="1"/>
    <col min="8450" max="8450" width="37.42578125" style="104" customWidth="1"/>
    <col min="8451" max="8451" width="37.140625" style="104" bestFit="1" customWidth="1"/>
    <col min="8452" max="8452" width="37.7109375" style="104" bestFit="1" customWidth="1"/>
    <col min="8453" max="8453" width="19.85546875" style="104" customWidth="1"/>
    <col min="8454" max="8454" width="21.140625" style="104" customWidth="1"/>
    <col min="8455" max="8455" width="13.85546875" style="104" bestFit="1" customWidth="1"/>
    <col min="8456" max="8456" width="12" style="104" bestFit="1" customWidth="1"/>
    <col min="8457" max="8457" width="8.85546875" style="104" customWidth="1"/>
    <col min="8458" max="8704" width="9.140625" style="104"/>
    <col min="8705" max="8705" width="6.28515625" style="104" bestFit="1" customWidth="1"/>
    <col min="8706" max="8706" width="37.42578125" style="104" customWidth="1"/>
    <col min="8707" max="8707" width="37.140625" style="104" bestFit="1" customWidth="1"/>
    <col min="8708" max="8708" width="37.7109375" style="104" bestFit="1" customWidth="1"/>
    <col min="8709" max="8709" width="19.85546875" style="104" customWidth="1"/>
    <col min="8710" max="8710" width="21.140625" style="104" customWidth="1"/>
    <col min="8711" max="8711" width="13.85546875" style="104" bestFit="1" customWidth="1"/>
    <col min="8712" max="8712" width="12" style="104" bestFit="1" customWidth="1"/>
    <col min="8713" max="8713" width="8.85546875" style="104" customWidth="1"/>
    <col min="8714" max="8960" width="9.140625" style="104"/>
    <col min="8961" max="8961" width="6.28515625" style="104" bestFit="1" customWidth="1"/>
    <col min="8962" max="8962" width="37.42578125" style="104" customWidth="1"/>
    <col min="8963" max="8963" width="37.140625" style="104" bestFit="1" customWidth="1"/>
    <col min="8964" max="8964" width="37.7109375" style="104" bestFit="1" customWidth="1"/>
    <col min="8965" max="8965" width="19.85546875" style="104" customWidth="1"/>
    <col min="8966" max="8966" width="21.140625" style="104" customWidth="1"/>
    <col min="8967" max="8967" width="13.85546875" style="104" bestFit="1" customWidth="1"/>
    <col min="8968" max="8968" width="12" style="104" bestFit="1" customWidth="1"/>
    <col min="8969" max="8969" width="8.85546875" style="104" customWidth="1"/>
    <col min="8970" max="9216" width="9.140625" style="104"/>
    <col min="9217" max="9217" width="6.28515625" style="104" bestFit="1" customWidth="1"/>
    <col min="9218" max="9218" width="37.42578125" style="104" customWidth="1"/>
    <col min="9219" max="9219" width="37.140625" style="104" bestFit="1" customWidth="1"/>
    <col min="9220" max="9220" width="37.7109375" style="104" bestFit="1" customWidth="1"/>
    <col min="9221" max="9221" width="19.85546875" style="104" customWidth="1"/>
    <col min="9222" max="9222" width="21.140625" style="104" customWidth="1"/>
    <col min="9223" max="9223" width="13.85546875" style="104" bestFit="1" customWidth="1"/>
    <col min="9224" max="9224" width="12" style="104" bestFit="1" customWidth="1"/>
    <col min="9225" max="9225" width="8.85546875" style="104" customWidth="1"/>
    <col min="9226" max="9472" width="9.140625" style="104"/>
    <col min="9473" max="9473" width="6.28515625" style="104" bestFit="1" customWidth="1"/>
    <col min="9474" max="9474" width="37.42578125" style="104" customWidth="1"/>
    <col min="9475" max="9475" width="37.140625" style="104" bestFit="1" customWidth="1"/>
    <col min="9476" max="9476" width="37.7109375" style="104" bestFit="1" customWidth="1"/>
    <col min="9477" max="9477" width="19.85546875" style="104" customWidth="1"/>
    <col min="9478" max="9478" width="21.140625" style="104" customWidth="1"/>
    <col min="9479" max="9479" width="13.85546875" style="104" bestFit="1" customWidth="1"/>
    <col min="9480" max="9480" width="12" style="104" bestFit="1" customWidth="1"/>
    <col min="9481" max="9481" width="8.85546875" style="104" customWidth="1"/>
    <col min="9482" max="9728" width="9.140625" style="104"/>
    <col min="9729" max="9729" width="6.28515625" style="104" bestFit="1" customWidth="1"/>
    <col min="9730" max="9730" width="37.42578125" style="104" customWidth="1"/>
    <col min="9731" max="9731" width="37.140625" style="104" bestFit="1" customWidth="1"/>
    <col min="9732" max="9732" width="37.7109375" style="104" bestFit="1" customWidth="1"/>
    <col min="9733" max="9733" width="19.85546875" style="104" customWidth="1"/>
    <col min="9734" max="9734" width="21.140625" style="104" customWidth="1"/>
    <col min="9735" max="9735" width="13.85546875" style="104" bestFit="1" customWidth="1"/>
    <col min="9736" max="9736" width="12" style="104" bestFit="1" customWidth="1"/>
    <col min="9737" max="9737" width="8.85546875" style="104" customWidth="1"/>
    <col min="9738" max="9984" width="9.140625" style="104"/>
    <col min="9985" max="9985" width="6.28515625" style="104" bestFit="1" customWidth="1"/>
    <col min="9986" max="9986" width="37.42578125" style="104" customWidth="1"/>
    <col min="9987" max="9987" width="37.140625" style="104" bestFit="1" customWidth="1"/>
    <col min="9988" max="9988" width="37.7109375" style="104" bestFit="1" customWidth="1"/>
    <col min="9989" max="9989" width="19.85546875" style="104" customWidth="1"/>
    <col min="9990" max="9990" width="21.140625" style="104" customWidth="1"/>
    <col min="9991" max="9991" width="13.85546875" style="104" bestFit="1" customWidth="1"/>
    <col min="9992" max="9992" width="12" style="104" bestFit="1" customWidth="1"/>
    <col min="9993" max="9993" width="8.85546875" style="104" customWidth="1"/>
    <col min="9994" max="10240" width="9.140625" style="104"/>
    <col min="10241" max="10241" width="6.28515625" style="104" bestFit="1" customWidth="1"/>
    <col min="10242" max="10242" width="37.42578125" style="104" customWidth="1"/>
    <col min="10243" max="10243" width="37.140625" style="104" bestFit="1" customWidth="1"/>
    <col min="10244" max="10244" width="37.7109375" style="104" bestFit="1" customWidth="1"/>
    <col min="10245" max="10245" width="19.85546875" style="104" customWidth="1"/>
    <col min="10246" max="10246" width="21.140625" style="104" customWidth="1"/>
    <col min="10247" max="10247" width="13.85546875" style="104" bestFit="1" customWidth="1"/>
    <col min="10248" max="10248" width="12" style="104" bestFit="1" customWidth="1"/>
    <col min="10249" max="10249" width="8.85546875" style="104" customWidth="1"/>
    <col min="10250" max="10496" width="9.140625" style="104"/>
    <col min="10497" max="10497" width="6.28515625" style="104" bestFit="1" customWidth="1"/>
    <col min="10498" max="10498" width="37.42578125" style="104" customWidth="1"/>
    <col min="10499" max="10499" width="37.140625" style="104" bestFit="1" customWidth="1"/>
    <col min="10500" max="10500" width="37.7109375" style="104" bestFit="1" customWidth="1"/>
    <col min="10501" max="10501" width="19.85546875" style="104" customWidth="1"/>
    <col min="10502" max="10502" width="21.140625" style="104" customWidth="1"/>
    <col min="10503" max="10503" width="13.85546875" style="104" bestFit="1" customWidth="1"/>
    <col min="10504" max="10504" width="12" style="104" bestFit="1" customWidth="1"/>
    <col min="10505" max="10505" width="8.85546875" style="104" customWidth="1"/>
    <col min="10506" max="10752" width="9.140625" style="104"/>
    <col min="10753" max="10753" width="6.28515625" style="104" bestFit="1" customWidth="1"/>
    <col min="10754" max="10754" width="37.42578125" style="104" customWidth="1"/>
    <col min="10755" max="10755" width="37.140625" style="104" bestFit="1" customWidth="1"/>
    <col min="10756" max="10756" width="37.7109375" style="104" bestFit="1" customWidth="1"/>
    <col min="10757" max="10757" width="19.85546875" style="104" customWidth="1"/>
    <col min="10758" max="10758" width="21.140625" style="104" customWidth="1"/>
    <col min="10759" max="10759" width="13.85546875" style="104" bestFit="1" customWidth="1"/>
    <col min="10760" max="10760" width="12" style="104" bestFit="1" customWidth="1"/>
    <col min="10761" max="10761" width="8.85546875" style="104" customWidth="1"/>
    <col min="10762" max="11008" width="9.140625" style="104"/>
    <col min="11009" max="11009" width="6.28515625" style="104" bestFit="1" customWidth="1"/>
    <col min="11010" max="11010" width="37.42578125" style="104" customWidth="1"/>
    <col min="11011" max="11011" width="37.140625" style="104" bestFit="1" customWidth="1"/>
    <col min="11012" max="11012" width="37.7109375" style="104" bestFit="1" customWidth="1"/>
    <col min="11013" max="11013" width="19.85546875" style="104" customWidth="1"/>
    <col min="11014" max="11014" width="21.140625" style="104" customWidth="1"/>
    <col min="11015" max="11015" width="13.85546875" style="104" bestFit="1" customWidth="1"/>
    <col min="11016" max="11016" width="12" style="104" bestFit="1" customWidth="1"/>
    <col min="11017" max="11017" width="8.85546875" style="104" customWidth="1"/>
    <col min="11018" max="11264" width="9.140625" style="104"/>
    <col min="11265" max="11265" width="6.28515625" style="104" bestFit="1" customWidth="1"/>
    <col min="11266" max="11266" width="37.42578125" style="104" customWidth="1"/>
    <col min="11267" max="11267" width="37.140625" style="104" bestFit="1" customWidth="1"/>
    <col min="11268" max="11268" width="37.7109375" style="104" bestFit="1" customWidth="1"/>
    <col min="11269" max="11269" width="19.85546875" style="104" customWidth="1"/>
    <col min="11270" max="11270" width="21.140625" style="104" customWidth="1"/>
    <col min="11271" max="11271" width="13.85546875" style="104" bestFit="1" customWidth="1"/>
    <col min="11272" max="11272" width="12" style="104" bestFit="1" customWidth="1"/>
    <col min="11273" max="11273" width="8.85546875" style="104" customWidth="1"/>
    <col min="11274" max="11520" width="9.140625" style="104"/>
    <col min="11521" max="11521" width="6.28515625" style="104" bestFit="1" customWidth="1"/>
    <col min="11522" max="11522" width="37.42578125" style="104" customWidth="1"/>
    <col min="11523" max="11523" width="37.140625" style="104" bestFit="1" customWidth="1"/>
    <col min="11524" max="11524" width="37.7109375" style="104" bestFit="1" customWidth="1"/>
    <col min="11525" max="11525" width="19.85546875" style="104" customWidth="1"/>
    <col min="11526" max="11526" width="21.140625" style="104" customWidth="1"/>
    <col min="11527" max="11527" width="13.85546875" style="104" bestFit="1" customWidth="1"/>
    <col min="11528" max="11528" width="12" style="104" bestFit="1" customWidth="1"/>
    <col min="11529" max="11529" width="8.85546875" style="104" customWidth="1"/>
    <col min="11530" max="11776" width="9.140625" style="104"/>
    <col min="11777" max="11777" width="6.28515625" style="104" bestFit="1" customWidth="1"/>
    <col min="11778" max="11778" width="37.42578125" style="104" customWidth="1"/>
    <col min="11779" max="11779" width="37.140625" style="104" bestFit="1" customWidth="1"/>
    <col min="11780" max="11780" width="37.7109375" style="104" bestFit="1" customWidth="1"/>
    <col min="11781" max="11781" width="19.85546875" style="104" customWidth="1"/>
    <col min="11782" max="11782" width="21.140625" style="104" customWidth="1"/>
    <col min="11783" max="11783" width="13.85546875" style="104" bestFit="1" customWidth="1"/>
    <col min="11784" max="11784" width="12" style="104" bestFit="1" customWidth="1"/>
    <col min="11785" max="11785" width="8.85546875" style="104" customWidth="1"/>
    <col min="11786" max="12032" width="9.140625" style="104"/>
    <col min="12033" max="12033" width="6.28515625" style="104" bestFit="1" customWidth="1"/>
    <col min="12034" max="12034" width="37.42578125" style="104" customWidth="1"/>
    <col min="12035" max="12035" width="37.140625" style="104" bestFit="1" customWidth="1"/>
    <col min="12036" max="12036" width="37.7109375" style="104" bestFit="1" customWidth="1"/>
    <col min="12037" max="12037" width="19.85546875" style="104" customWidth="1"/>
    <col min="12038" max="12038" width="21.140625" style="104" customWidth="1"/>
    <col min="12039" max="12039" width="13.85546875" style="104" bestFit="1" customWidth="1"/>
    <col min="12040" max="12040" width="12" style="104" bestFit="1" customWidth="1"/>
    <col min="12041" max="12041" width="8.85546875" style="104" customWidth="1"/>
    <col min="12042" max="12288" width="9.140625" style="104"/>
    <col min="12289" max="12289" width="6.28515625" style="104" bestFit="1" customWidth="1"/>
    <col min="12290" max="12290" width="37.42578125" style="104" customWidth="1"/>
    <col min="12291" max="12291" width="37.140625" style="104" bestFit="1" customWidth="1"/>
    <col min="12292" max="12292" width="37.7109375" style="104" bestFit="1" customWidth="1"/>
    <col min="12293" max="12293" width="19.85546875" style="104" customWidth="1"/>
    <col min="12294" max="12294" width="21.140625" style="104" customWidth="1"/>
    <col min="12295" max="12295" width="13.85546875" style="104" bestFit="1" customWidth="1"/>
    <col min="12296" max="12296" width="12" style="104" bestFit="1" customWidth="1"/>
    <col min="12297" max="12297" width="8.85546875" style="104" customWidth="1"/>
    <col min="12298" max="12544" width="9.140625" style="104"/>
    <col min="12545" max="12545" width="6.28515625" style="104" bestFit="1" customWidth="1"/>
    <col min="12546" max="12546" width="37.42578125" style="104" customWidth="1"/>
    <col min="12547" max="12547" width="37.140625" style="104" bestFit="1" customWidth="1"/>
    <col min="12548" max="12548" width="37.7109375" style="104" bestFit="1" customWidth="1"/>
    <col min="12549" max="12549" width="19.85546875" style="104" customWidth="1"/>
    <col min="12550" max="12550" width="21.140625" style="104" customWidth="1"/>
    <col min="12551" max="12551" width="13.85546875" style="104" bestFit="1" customWidth="1"/>
    <col min="12552" max="12552" width="12" style="104" bestFit="1" customWidth="1"/>
    <col min="12553" max="12553" width="8.85546875" style="104" customWidth="1"/>
    <col min="12554" max="12800" width="9.140625" style="104"/>
    <col min="12801" max="12801" width="6.28515625" style="104" bestFit="1" customWidth="1"/>
    <col min="12802" max="12802" width="37.42578125" style="104" customWidth="1"/>
    <col min="12803" max="12803" width="37.140625" style="104" bestFit="1" customWidth="1"/>
    <col min="12804" max="12804" width="37.7109375" style="104" bestFit="1" customWidth="1"/>
    <col min="12805" max="12805" width="19.85546875" style="104" customWidth="1"/>
    <col min="12806" max="12806" width="21.140625" style="104" customWidth="1"/>
    <col min="12807" max="12807" width="13.85546875" style="104" bestFit="1" customWidth="1"/>
    <col min="12808" max="12808" width="12" style="104" bestFit="1" customWidth="1"/>
    <col min="12809" max="12809" width="8.85546875" style="104" customWidth="1"/>
    <col min="12810" max="13056" width="9.140625" style="104"/>
    <col min="13057" max="13057" width="6.28515625" style="104" bestFit="1" customWidth="1"/>
    <col min="13058" max="13058" width="37.42578125" style="104" customWidth="1"/>
    <col min="13059" max="13059" width="37.140625" style="104" bestFit="1" customWidth="1"/>
    <col min="13060" max="13060" width="37.7109375" style="104" bestFit="1" customWidth="1"/>
    <col min="13061" max="13061" width="19.85546875" style="104" customWidth="1"/>
    <col min="13062" max="13062" width="21.140625" style="104" customWidth="1"/>
    <col min="13063" max="13063" width="13.85546875" style="104" bestFit="1" customWidth="1"/>
    <col min="13064" max="13064" width="12" style="104" bestFit="1" customWidth="1"/>
    <col min="13065" max="13065" width="8.85546875" style="104" customWidth="1"/>
    <col min="13066" max="13312" width="9.140625" style="104"/>
    <col min="13313" max="13313" width="6.28515625" style="104" bestFit="1" customWidth="1"/>
    <col min="13314" max="13314" width="37.42578125" style="104" customWidth="1"/>
    <col min="13315" max="13315" width="37.140625" style="104" bestFit="1" customWidth="1"/>
    <col min="13316" max="13316" width="37.7109375" style="104" bestFit="1" customWidth="1"/>
    <col min="13317" max="13317" width="19.85546875" style="104" customWidth="1"/>
    <col min="13318" max="13318" width="21.140625" style="104" customWidth="1"/>
    <col min="13319" max="13319" width="13.85546875" style="104" bestFit="1" customWidth="1"/>
    <col min="13320" max="13320" width="12" style="104" bestFit="1" customWidth="1"/>
    <col min="13321" max="13321" width="8.85546875" style="104" customWidth="1"/>
    <col min="13322" max="13568" width="9.140625" style="104"/>
    <col min="13569" max="13569" width="6.28515625" style="104" bestFit="1" customWidth="1"/>
    <col min="13570" max="13570" width="37.42578125" style="104" customWidth="1"/>
    <col min="13571" max="13571" width="37.140625" style="104" bestFit="1" customWidth="1"/>
    <col min="13572" max="13572" width="37.7109375" style="104" bestFit="1" customWidth="1"/>
    <col min="13573" max="13573" width="19.85546875" style="104" customWidth="1"/>
    <col min="13574" max="13574" width="21.140625" style="104" customWidth="1"/>
    <col min="13575" max="13575" width="13.85546875" style="104" bestFit="1" customWidth="1"/>
    <col min="13576" max="13576" width="12" style="104" bestFit="1" customWidth="1"/>
    <col min="13577" max="13577" width="8.85546875" style="104" customWidth="1"/>
    <col min="13578" max="13824" width="9.140625" style="104"/>
    <col min="13825" max="13825" width="6.28515625" style="104" bestFit="1" customWidth="1"/>
    <col min="13826" max="13826" width="37.42578125" style="104" customWidth="1"/>
    <col min="13827" max="13827" width="37.140625" style="104" bestFit="1" customWidth="1"/>
    <col min="13828" max="13828" width="37.7109375" style="104" bestFit="1" customWidth="1"/>
    <col min="13829" max="13829" width="19.85546875" style="104" customWidth="1"/>
    <col min="13830" max="13830" width="21.140625" style="104" customWidth="1"/>
    <col min="13831" max="13831" width="13.85546875" style="104" bestFit="1" customWidth="1"/>
    <col min="13832" max="13832" width="12" style="104" bestFit="1" customWidth="1"/>
    <col min="13833" max="13833" width="8.85546875" style="104" customWidth="1"/>
    <col min="13834" max="14080" width="9.140625" style="104"/>
    <col min="14081" max="14081" width="6.28515625" style="104" bestFit="1" customWidth="1"/>
    <col min="14082" max="14082" width="37.42578125" style="104" customWidth="1"/>
    <col min="14083" max="14083" width="37.140625" style="104" bestFit="1" customWidth="1"/>
    <col min="14084" max="14084" width="37.7109375" style="104" bestFit="1" customWidth="1"/>
    <col min="14085" max="14085" width="19.85546875" style="104" customWidth="1"/>
    <col min="14086" max="14086" width="21.140625" style="104" customWidth="1"/>
    <col min="14087" max="14087" width="13.85546875" style="104" bestFit="1" customWidth="1"/>
    <col min="14088" max="14088" width="12" style="104" bestFit="1" customWidth="1"/>
    <col min="14089" max="14089" width="8.85546875" style="104" customWidth="1"/>
    <col min="14090" max="14336" width="9.140625" style="104"/>
    <col min="14337" max="14337" width="6.28515625" style="104" bestFit="1" customWidth="1"/>
    <col min="14338" max="14338" width="37.42578125" style="104" customWidth="1"/>
    <col min="14339" max="14339" width="37.140625" style="104" bestFit="1" customWidth="1"/>
    <col min="14340" max="14340" width="37.7109375" style="104" bestFit="1" customWidth="1"/>
    <col min="14341" max="14341" width="19.85546875" style="104" customWidth="1"/>
    <col min="14342" max="14342" width="21.140625" style="104" customWidth="1"/>
    <col min="14343" max="14343" width="13.85546875" style="104" bestFit="1" customWidth="1"/>
    <col min="14344" max="14344" width="12" style="104" bestFit="1" customWidth="1"/>
    <col min="14345" max="14345" width="8.85546875" style="104" customWidth="1"/>
    <col min="14346" max="14592" width="9.140625" style="104"/>
    <col min="14593" max="14593" width="6.28515625" style="104" bestFit="1" customWidth="1"/>
    <col min="14594" max="14594" width="37.42578125" style="104" customWidth="1"/>
    <col min="14595" max="14595" width="37.140625" style="104" bestFit="1" customWidth="1"/>
    <col min="14596" max="14596" width="37.7109375" style="104" bestFit="1" customWidth="1"/>
    <col min="14597" max="14597" width="19.85546875" style="104" customWidth="1"/>
    <col min="14598" max="14598" width="21.140625" style="104" customWidth="1"/>
    <col min="14599" max="14599" width="13.85546875" style="104" bestFit="1" customWidth="1"/>
    <col min="14600" max="14600" width="12" style="104" bestFit="1" customWidth="1"/>
    <col min="14601" max="14601" width="8.85546875" style="104" customWidth="1"/>
    <col min="14602" max="14848" width="9.140625" style="104"/>
    <col min="14849" max="14849" width="6.28515625" style="104" bestFit="1" customWidth="1"/>
    <col min="14850" max="14850" width="37.42578125" style="104" customWidth="1"/>
    <col min="14851" max="14851" width="37.140625" style="104" bestFit="1" customWidth="1"/>
    <col min="14852" max="14852" width="37.7109375" style="104" bestFit="1" customWidth="1"/>
    <col min="14853" max="14853" width="19.85546875" style="104" customWidth="1"/>
    <col min="14854" max="14854" width="21.140625" style="104" customWidth="1"/>
    <col min="14855" max="14855" width="13.85546875" style="104" bestFit="1" customWidth="1"/>
    <col min="14856" max="14856" width="12" style="104" bestFit="1" customWidth="1"/>
    <col min="14857" max="14857" width="8.85546875" style="104" customWidth="1"/>
    <col min="14858" max="15104" width="9.140625" style="104"/>
    <col min="15105" max="15105" width="6.28515625" style="104" bestFit="1" customWidth="1"/>
    <col min="15106" max="15106" width="37.42578125" style="104" customWidth="1"/>
    <col min="15107" max="15107" width="37.140625" style="104" bestFit="1" customWidth="1"/>
    <col min="15108" max="15108" width="37.7109375" style="104" bestFit="1" customWidth="1"/>
    <col min="15109" max="15109" width="19.85546875" style="104" customWidth="1"/>
    <col min="15110" max="15110" width="21.140625" style="104" customWidth="1"/>
    <col min="15111" max="15111" width="13.85546875" style="104" bestFit="1" customWidth="1"/>
    <col min="15112" max="15112" width="12" style="104" bestFit="1" customWidth="1"/>
    <col min="15113" max="15113" width="8.85546875" style="104" customWidth="1"/>
    <col min="15114" max="15360" width="9.140625" style="104"/>
    <col min="15361" max="15361" width="6.28515625" style="104" bestFit="1" customWidth="1"/>
    <col min="15362" max="15362" width="37.42578125" style="104" customWidth="1"/>
    <col min="15363" max="15363" width="37.140625" style="104" bestFit="1" customWidth="1"/>
    <col min="15364" max="15364" width="37.7109375" style="104" bestFit="1" customWidth="1"/>
    <col min="15365" max="15365" width="19.85546875" style="104" customWidth="1"/>
    <col min="15366" max="15366" width="21.140625" style="104" customWidth="1"/>
    <col min="15367" max="15367" width="13.85546875" style="104" bestFit="1" customWidth="1"/>
    <col min="15368" max="15368" width="12" style="104" bestFit="1" customWidth="1"/>
    <col min="15369" max="15369" width="8.85546875" style="104" customWidth="1"/>
    <col min="15370" max="15616" width="9.140625" style="104"/>
    <col min="15617" max="15617" width="6.28515625" style="104" bestFit="1" customWidth="1"/>
    <col min="15618" max="15618" width="37.42578125" style="104" customWidth="1"/>
    <col min="15619" max="15619" width="37.140625" style="104" bestFit="1" customWidth="1"/>
    <col min="15620" max="15620" width="37.7109375" style="104" bestFit="1" customWidth="1"/>
    <col min="15621" max="15621" width="19.85546875" style="104" customWidth="1"/>
    <col min="15622" max="15622" width="21.140625" style="104" customWidth="1"/>
    <col min="15623" max="15623" width="13.85546875" style="104" bestFit="1" customWidth="1"/>
    <col min="15624" max="15624" width="12" style="104" bestFit="1" customWidth="1"/>
    <col min="15625" max="15625" width="8.85546875" style="104" customWidth="1"/>
    <col min="15626" max="15872" width="9.140625" style="104"/>
    <col min="15873" max="15873" width="6.28515625" style="104" bestFit="1" customWidth="1"/>
    <col min="15874" max="15874" width="37.42578125" style="104" customWidth="1"/>
    <col min="15875" max="15875" width="37.140625" style="104" bestFit="1" customWidth="1"/>
    <col min="15876" max="15876" width="37.7109375" style="104" bestFit="1" customWidth="1"/>
    <col min="15877" max="15877" width="19.85546875" style="104" customWidth="1"/>
    <col min="15878" max="15878" width="21.140625" style="104" customWidth="1"/>
    <col min="15879" max="15879" width="13.85546875" style="104" bestFit="1" customWidth="1"/>
    <col min="15880" max="15880" width="12" style="104" bestFit="1" customWidth="1"/>
    <col min="15881" max="15881" width="8.85546875" style="104" customWidth="1"/>
    <col min="15882" max="16128" width="9.140625" style="104"/>
    <col min="16129" max="16129" width="6.28515625" style="104" bestFit="1" customWidth="1"/>
    <col min="16130" max="16130" width="37.42578125" style="104" customWidth="1"/>
    <col min="16131" max="16131" width="37.140625" style="104" bestFit="1" customWidth="1"/>
    <col min="16132" max="16132" width="37.7109375" style="104" bestFit="1" customWidth="1"/>
    <col min="16133" max="16133" width="19.85546875" style="104" customWidth="1"/>
    <col min="16134" max="16134" width="21.140625" style="104" customWidth="1"/>
    <col min="16135" max="16135" width="13.85546875" style="104" bestFit="1" customWidth="1"/>
    <col min="16136" max="16136" width="12" style="104" bestFit="1" customWidth="1"/>
    <col min="16137" max="16137" width="8.85546875" style="104" customWidth="1"/>
    <col min="16138" max="16384" width="9.140625" style="104"/>
  </cols>
  <sheetData>
    <row r="1" spans="1:10" s="183" customFormat="1" x14ac:dyDescent="0.25">
      <c r="D1" s="184"/>
      <c r="G1" s="106"/>
      <c r="I1" s="185"/>
      <c r="J1" s="106"/>
    </row>
    <row r="2" spans="1:10" s="183" customFormat="1" x14ac:dyDescent="0.25">
      <c r="D2" s="184"/>
      <c r="G2" s="106"/>
      <c r="I2" s="185"/>
      <c r="J2" s="106"/>
    </row>
    <row r="3" spans="1:10" s="183" customFormat="1" x14ac:dyDescent="0.25">
      <c r="D3" s="184"/>
      <c r="G3" s="106"/>
      <c r="I3" s="185"/>
      <c r="J3" s="106"/>
    </row>
    <row r="4" spans="1:10" s="183" customFormat="1" ht="33" customHeight="1" x14ac:dyDescent="0.25">
      <c r="D4" s="184"/>
      <c r="G4" s="106"/>
      <c r="I4" s="185"/>
      <c r="J4" s="106"/>
    </row>
    <row r="5" spans="1:10" s="183" customFormat="1" x14ac:dyDescent="0.25">
      <c r="D5" s="184"/>
      <c r="G5" s="106"/>
      <c r="I5" s="185"/>
      <c r="J5" s="106"/>
    </row>
    <row r="6" spans="1:10" s="183" customFormat="1" x14ac:dyDescent="0.25">
      <c r="A6" s="186" t="s">
        <v>95</v>
      </c>
      <c r="D6" s="184"/>
      <c r="G6" s="106"/>
      <c r="I6" s="185"/>
      <c r="J6" s="106"/>
    </row>
    <row r="7" spans="1:10" x14ac:dyDescent="0.25">
      <c r="A7" s="480" t="s">
        <v>96</v>
      </c>
      <c r="B7" s="480"/>
      <c r="C7" s="480"/>
      <c r="D7" s="480"/>
      <c r="E7" s="480"/>
      <c r="F7" s="480"/>
      <c r="G7" s="187"/>
      <c r="H7" s="187"/>
      <c r="I7" s="187"/>
    </row>
    <row r="8" spans="1:10" x14ac:dyDescent="0.25">
      <c r="A8" s="187"/>
      <c r="B8" s="187"/>
      <c r="C8" s="187"/>
      <c r="D8" s="187"/>
      <c r="E8" s="187"/>
      <c r="F8" s="187"/>
      <c r="G8" s="187"/>
      <c r="H8" s="187"/>
      <c r="I8" s="187"/>
    </row>
    <row r="9" spans="1:10" x14ac:dyDescent="0.25">
      <c r="A9" s="188" t="s">
        <v>97</v>
      </c>
      <c r="B9" s="107" t="s">
        <v>184</v>
      </c>
      <c r="C9" s="182"/>
      <c r="D9" s="182"/>
      <c r="E9" s="182"/>
      <c r="F9" s="107"/>
    </row>
    <row r="10" spans="1:10" x14ac:dyDescent="0.25">
      <c r="A10" s="188"/>
      <c r="B10" s="107"/>
      <c r="C10" s="182"/>
      <c r="D10" s="182"/>
      <c r="E10" s="182"/>
      <c r="F10" s="107"/>
    </row>
    <row r="11" spans="1:10" x14ac:dyDescent="0.25">
      <c r="A11" s="188" t="s">
        <v>99</v>
      </c>
      <c r="B11" s="107" t="s">
        <v>100</v>
      </c>
      <c r="C11" s="189"/>
      <c r="D11" s="189"/>
      <c r="E11" s="189"/>
      <c r="F11" s="139"/>
    </row>
    <row r="12" spans="1:10" x14ac:dyDescent="0.25">
      <c r="A12" s="188"/>
      <c r="B12" s="481" t="s">
        <v>185</v>
      </c>
      <c r="C12" s="481"/>
      <c r="D12" s="481"/>
      <c r="E12" s="481"/>
      <c r="F12" s="481"/>
    </row>
    <row r="13" spans="1:10" ht="31.9" customHeight="1" x14ac:dyDescent="0.25">
      <c r="A13" s="188"/>
      <c r="B13" s="482" t="s">
        <v>102</v>
      </c>
      <c r="C13" s="482"/>
      <c r="D13" s="482"/>
      <c r="E13" s="482"/>
      <c r="F13" s="482"/>
    </row>
    <row r="14" spans="1:10" x14ac:dyDescent="0.25">
      <c r="A14" s="188"/>
      <c r="B14" s="481" t="s">
        <v>103</v>
      </c>
      <c r="C14" s="481"/>
      <c r="D14" s="481"/>
      <c r="E14" s="481"/>
      <c r="F14" s="481"/>
    </row>
    <row r="15" spans="1:10" x14ac:dyDescent="0.25">
      <c r="A15" s="188"/>
      <c r="B15" s="481" t="s">
        <v>104</v>
      </c>
      <c r="C15" s="481"/>
      <c r="D15" s="481"/>
      <c r="E15" s="481"/>
      <c r="F15" s="481"/>
    </row>
    <row r="16" spans="1:10" x14ac:dyDescent="0.25">
      <c r="A16" s="188"/>
      <c r="B16" s="481" t="s">
        <v>105</v>
      </c>
      <c r="C16" s="481"/>
      <c r="D16" s="481"/>
      <c r="E16" s="481"/>
      <c r="F16" s="481"/>
    </row>
    <row r="17" spans="1:8" x14ac:dyDescent="0.25">
      <c r="A17" s="188"/>
      <c r="B17" s="481" t="s">
        <v>106</v>
      </c>
      <c r="C17" s="481"/>
      <c r="D17" s="481"/>
      <c r="E17" s="481"/>
      <c r="F17" s="481"/>
    </row>
    <row r="18" spans="1:8" x14ac:dyDescent="0.25">
      <c r="A18" s="188"/>
      <c r="B18" s="481" t="s">
        <v>186</v>
      </c>
      <c r="C18" s="481"/>
      <c r="D18" s="481"/>
      <c r="E18" s="481"/>
      <c r="F18" s="481"/>
    </row>
    <row r="19" spans="1:8" ht="31.9" customHeight="1" x14ac:dyDescent="0.25">
      <c r="A19" s="188"/>
      <c r="B19" s="481" t="s">
        <v>108</v>
      </c>
      <c r="C19" s="481"/>
      <c r="D19" s="481"/>
      <c r="E19" s="481"/>
      <c r="F19" s="481"/>
    </row>
    <row r="20" spans="1:8" x14ac:dyDescent="0.25">
      <c r="A20" s="107"/>
      <c r="B20" s="107"/>
      <c r="C20" s="182"/>
      <c r="D20" s="182"/>
      <c r="E20" s="182"/>
      <c r="F20" s="107"/>
    </row>
    <row r="21" spans="1:8" ht="33" customHeight="1" x14ac:dyDescent="0.25">
      <c r="A21" s="80" t="s">
        <v>109</v>
      </c>
      <c r="B21" s="457" t="s">
        <v>110</v>
      </c>
      <c r="C21" s="457"/>
      <c r="D21" s="457"/>
      <c r="E21" s="457"/>
      <c r="F21" s="457"/>
    </row>
    <row r="22" spans="1:8" ht="78.75" x14ac:dyDescent="0.25">
      <c r="A22" s="107"/>
      <c r="B22" s="190" t="s">
        <v>111</v>
      </c>
      <c r="C22" s="191" t="s">
        <v>112</v>
      </c>
      <c r="D22" s="191" t="s">
        <v>187</v>
      </c>
      <c r="E22" s="191" t="s">
        <v>188</v>
      </c>
      <c r="F22" s="191" t="s">
        <v>189</v>
      </c>
    </row>
    <row r="23" spans="1:8" x14ac:dyDescent="0.25">
      <c r="A23" s="107"/>
      <c r="B23" s="192"/>
      <c r="C23" s="192"/>
      <c r="D23" s="192"/>
      <c r="E23" s="83" t="s">
        <v>116</v>
      </c>
      <c r="F23" s="83" t="s">
        <v>116</v>
      </c>
    </row>
    <row r="24" spans="1:8" x14ac:dyDescent="0.25">
      <c r="A24" s="107"/>
      <c r="B24" s="483" t="s">
        <v>46</v>
      </c>
      <c r="C24" s="483"/>
      <c r="D24" s="483"/>
      <c r="E24" s="483"/>
      <c r="F24" s="483"/>
    </row>
    <row r="25" spans="1:8" x14ac:dyDescent="0.25">
      <c r="A25" s="107"/>
      <c r="B25" s="193"/>
      <c r="C25" s="193"/>
      <c r="D25" s="193"/>
      <c r="E25" s="193"/>
      <c r="F25" s="193"/>
    </row>
    <row r="26" spans="1:8" x14ac:dyDescent="0.25">
      <c r="A26" s="194" t="s">
        <v>117</v>
      </c>
      <c r="B26" s="107" t="s">
        <v>118</v>
      </c>
      <c r="C26" s="189"/>
      <c r="D26" s="189"/>
      <c r="E26" s="193"/>
      <c r="F26" s="193"/>
    </row>
    <row r="27" spans="1:8" x14ac:dyDescent="0.25">
      <c r="A27" s="194"/>
      <c r="B27" s="195" t="s">
        <v>119</v>
      </c>
      <c r="C27" s="195" t="s">
        <v>120</v>
      </c>
      <c r="D27" s="195" t="s">
        <v>121</v>
      </c>
      <c r="E27" s="193"/>
      <c r="F27" s="193"/>
    </row>
    <row r="28" spans="1:8" x14ac:dyDescent="0.25">
      <c r="A28" s="194"/>
      <c r="B28" s="196" t="s">
        <v>122</v>
      </c>
      <c r="C28" s="196" t="s">
        <v>122</v>
      </c>
      <c r="D28" s="196" t="s">
        <v>122</v>
      </c>
      <c r="E28" s="189"/>
      <c r="F28" s="139"/>
      <c r="G28" s="197"/>
      <c r="H28" s="197"/>
    </row>
    <row r="29" spans="1:8" x14ac:dyDescent="0.25">
      <c r="A29" s="194"/>
      <c r="B29" s="123"/>
      <c r="C29" s="198"/>
      <c r="D29" s="199"/>
      <c r="E29" s="189"/>
      <c r="F29" s="139"/>
      <c r="G29" s="197"/>
      <c r="H29" s="197"/>
    </row>
    <row r="30" spans="1:8" x14ac:dyDescent="0.25">
      <c r="A30" s="194" t="s">
        <v>123</v>
      </c>
      <c r="B30" s="107" t="s">
        <v>124</v>
      </c>
      <c r="C30" s="200"/>
      <c r="D30" s="200"/>
      <c r="E30" s="200"/>
      <c r="F30" s="107"/>
    </row>
    <row r="31" spans="1:8" x14ac:dyDescent="0.25">
      <c r="A31" s="194"/>
      <c r="B31" s="107"/>
      <c r="C31" s="200"/>
      <c r="D31" s="200"/>
      <c r="E31" s="200"/>
      <c r="F31" s="107"/>
    </row>
    <row r="32" spans="1:8" x14ac:dyDescent="0.25">
      <c r="A32" s="194" t="s">
        <v>125</v>
      </c>
      <c r="B32" s="107" t="s">
        <v>190</v>
      </c>
      <c r="C32" s="182"/>
      <c r="D32" s="182"/>
      <c r="E32" s="182"/>
      <c r="F32" s="107"/>
    </row>
    <row r="33" spans="1:8" x14ac:dyDescent="0.25">
      <c r="A33" s="194"/>
      <c r="B33" s="107"/>
      <c r="C33" s="182"/>
      <c r="D33" s="182"/>
      <c r="E33" s="182"/>
      <c r="F33" s="107"/>
    </row>
    <row r="34" spans="1:8" x14ac:dyDescent="0.25">
      <c r="A34" s="201">
        <v>7</v>
      </c>
      <c r="B34" s="107" t="s">
        <v>127</v>
      </c>
      <c r="C34" s="182"/>
      <c r="D34" s="182"/>
      <c r="E34" s="182"/>
      <c r="F34" s="107"/>
    </row>
    <row r="35" spans="1:8" x14ac:dyDescent="0.25">
      <c r="A35" s="201"/>
      <c r="B35" s="107"/>
      <c r="C35" s="182"/>
      <c r="D35" s="182"/>
      <c r="E35" s="182"/>
      <c r="F35" s="107"/>
    </row>
    <row r="36" spans="1:8" x14ac:dyDescent="0.25">
      <c r="A36" s="201">
        <v>8</v>
      </c>
      <c r="B36" s="107" t="s">
        <v>191</v>
      </c>
      <c r="C36" s="182"/>
      <c r="D36" s="182"/>
      <c r="E36" s="182"/>
      <c r="F36" s="107"/>
    </row>
    <row r="37" spans="1:8" x14ac:dyDescent="0.25">
      <c r="A37" s="201"/>
      <c r="B37" s="107"/>
      <c r="C37" s="182"/>
      <c r="D37" s="182"/>
      <c r="E37" s="182"/>
      <c r="F37" s="107"/>
    </row>
    <row r="38" spans="1:8" x14ac:dyDescent="0.25">
      <c r="A38" s="201">
        <v>9</v>
      </c>
      <c r="B38" s="107" t="s">
        <v>129</v>
      </c>
    </row>
    <row r="39" spans="1:8" x14ac:dyDescent="0.25">
      <c r="A39" s="201"/>
      <c r="B39" s="202"/>
      <c r="C39" s="203"/>
      <c r="D39" s="199"/>
      <c r="E39" s="204"/>
    </row>
    <row r="40" spans="1:8" x14ac:dyDescent="0.25">
      <c r="A40" s="201">
        <v>10</v>
      </c>
      <c r="B40" s="205" t="s">
        <v>130</v>
      </c>
      <c r="C40" s="206"/>
      <c r="D40" s="206"/>
      <c r="E40" s="206"/>
      <c r="F40" s="206"/>
      <c r="G40" s="206"/>
      <c r="H40" s="206"/>
    </row>
    <row r="41" spans="1:8" x14ac:dyDescent="0.25">
      <c r="A41" s="201"/>
      <c r="B41" s="479" t="s">
        <v>131</v>
      </c>
      <c r="C41" s="479"/>
      <c r="D41" s="207" t="s">
        <v>132</v>
      </c>
      <c r="E41" s="207" t="s">
        <v>133</v>
      </c>
      <c r="F41" s="206"/>
      <c r="G41" s="206"/>
      <c r="H41" s="206"/>
    </row>
    <row r="42" spans="1:8" x14ac:dyDescent="0.25">
      <c r="A42" s="201"/>
      <c r="B42" s="484" t="str">
        <f>'[2]Unaudited Financials'!E10</f>
        <v>IL&amp;FS  Infrastructure Debt Fund Series 2A</v>
      </c>
      <c r="C42" s="484"/>
      <c r="D42" s="208">
        <v>41701</v>
      </c>
      <c r="E42" s="208">
        <v>42111</v>
      </c>
      <c r="F42" s="206"/>
      <c r="G42" s="206"/>
      <c r="H42" s="206"/>
    </row>
    <row r="43" spans="1:8" x14ac:dyDescent="0.25">
      <c r="A43" s="201"/>
      <c r="B43" s="484" t="str">
        <f>'[2]Unaudited Financials'!F10</f>
        <v>IL&amp;FS  Infrastructure Debt Fund Series 2B</v>
      </c>
      <c r="C43" s="484"/>
      <c r="D43" s="208">
        <v>41701</v>
      </c>
      <c r="E43" s="208">
        <v>42111</v>
      </c>
      <c r="F43" s="206"/>
      <c r="G43" s="206"/>
      <c r="H43" s="206"/>
    </row>
    <row r="44" spans="1:8" x14ac:dyDescent="0.25">
      <c r="A44" s="201"/>
      <c r="B44" s="484" t="str">
        <f>'[2]Unaudited Financials'!G10</f>
        <v>IL&amp;FS  Infrastructure Debt Fund Series 2C</v>
      </c>
      <c r="C44" s="484"/>
      <c r="D44" s="208">
        <v>41701</v>
      </c>
      <c r="E44" s="208">
        <v>42111</v>
      </c>
      <c r="F44" s="206"/>
      <c r="G44" s="206"/>
      <c r="H44" s="206"/>
    </row>
    <row r="45" spans="1:8" x14ac:dyDescent="0.25">
      <c r="B45" s="209"/>
      <c r="C45" s="210"/>
      <c r="D45" s="210"/>
      <c r="E45" s="206"/>
      <c r="F45" s="206"/>
      <c r="G45" s="206"/>
      <c r="H45" s="206"/>
    </row>
    <row r="46" spans="1:8" ht="36" customHeight="1" x14ac:dyDescent="0.25">
      <c r="A46" s="211">
        <v>11</v>
      </c>
      <c r="B46" s="456" t="s">
        <v>134</v>
      </c>
      <c r="C46" s="456"/>
      <c r="D46" s="456"/>
      <c r="E46" s="456"/>
      <c r="F46" s="456"/>
      <c r="G46" s="206"/>
      <c r="H46" s="206"/>
    </row>
    <row r="47" spans="1:8" x14ac:dyDescent="0.25">
      <c r="B47" s="209"/>
      <c r="C47" s="212"/>
      <c r="D47" s="213"/>
      <c r="E47" s="206"/>
      <c r="F47" s="206"/>
      <c r="G47" s="206"/>
      <c r="H47" s="206"/>
    </row>
    <row r="48" spans="1:8" ht="33.75" customHeight="1" x14ac:dyDescent="0.25">
      <c r="A48" s="211">
        <v>12</v>
      </c>
      <c r="B48" s="461" t="s">
        <v>192</v>
      </c>
      <c r="C48" s="461"/>
      <c r="D48" s="461"/>
      <c r="E48" s="461"/>
      <c r="F48" s="461"/>
    </row>
    <row r="50" spans="2:2" x14ac:dyDescent="0.25">
      <c r="B50" s="104" t="s">
        <v>136</v>
      </c>
    </row>
    <row r="51" spans="2:2" x14ac:dyDescent="0.25">
      <c r="B51" s="87" t="s">
        <v>137</v>
      </c>
    </row>
  </sheetData>
  <mergeCells count="17">
    <mergeCell ref="B42:C42"/>
    <mergeCell ref="B43:C43"/>
    <mergeCell ref="B44:C44"/>
    <mergeCell ref="B46:F46"/>
    <mergeCell ref="B48:F48"/>
    <mergeCell ref="B41:C41"/>
    <mergeCell ref="A7:F7"/>
    <mergeCell ref="B12:F12"/>
    <mergeCell ref="B13:F13"/>
    <mergeCell ref="B14:F14"/>
    <mergeCell ref="B15:F15"/>
    <mergeCell ref="B16:F16"/>
    <mergeCell ref="B17:F17"/>
    <mergeCell ref="B18:F18"/>
    <mergeCell ref="B19:F19"/>
    <mergeCell ref="B21:F21"/>
    <mergeCell ref="B24:F2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Q76"/>
  <sheetViews>
    <sheetView topLeftCell="B1" workbookViewId="0">
      <selection activeCell="C17" sqref="C17"/>
    </sheetView>
  </sheetViews>
  <sheetFormatPr defaultRowHeight="15.75" x14ac:dyDescent="0.25"/>
  <cols>
    <col min="1" max="1" width="13.7109375" style="107" hidden="1" customWidth="1"/>
    <col min="2" max="2" width="7.85546875" style="107" customWidth="1"/>
    <col min="3" max="3" width="84.5703125" style="107" customWidth="1"/>
    <col min="4" max="4" width="12.42578125" style="182" bestFit="1" customWidth="1"/>
    <col min="5" max="6" width="19.5703125" style="107" customWidth="1"/>
    <col min="7" max="7" width="17.7109375" style="107" bestFit="1" customWidth="1"/>
    <col min="8" max="8" width="5" style="107" customWidth="1"/>
    <col min="9" max="9" width="10.28515625" style="107" bestFit="1" customWidth="1"/>
    <col min="10" max="248" width="9.140625" style="107"/>
    <col min="249" max="249" width="11.85546875" style="107" bestFit="1" customWidth="1"/>
    <col min="250" max="251" width="11.28515625" style="107" bestFit="1" customWidth="1"/>
    <col min="252" max="256" width="9.140625" style="107"/>
    <col min="257" max="257" width="0" style="107" hidden="1" customWidth="1"/>
    <col min="258" max="258" width="7.85546875" style="107" customWidth="1"/>
    <col min="259" max="259" width="84.5703125" style="107" customWidth="1"/>
    <col min="260" max="260" width="12.42578125" style="107" bestFit="1" customWidth="1"/>
    <col min="261" max="262" width="19.5703125" style="107" customWidth="1"/>
    <col min="263" max="263" width="17.7109375" style="107" bestFit="1" customWidth="1"/>
    <col min="264" max="264" width="5" style="107" customWidth="1"/>
    <col min="265" max="265" width="10.28515625" style="107" bestFit="1" customWidth="1"/>
    <col min="266" max="504" width="9.140625" style="107"/>
    <col min="505" max="505" width="11.85546875" style="107" bestFit="1" customWidth="1"/>
    <col min="506" max="507" width="11.28515625" style="107" bestFit="1" customWidth="1"/>
    <col min="508" max="512" width="9.140625" style="107"/>
    <col min="513" max="513" width="0" style="107" hidden="1" customWidth="1"/>
    <col min="514" max="514" width="7.85546875" style="107" customWidth="1"/>
    <col min="515" max="515" width="84.5703125" style="107" customWidth="1"/>
    <col min="516" max="516" width="12.42578125" style="107" bestFit="1" customWidth="1"/>
    <col min="517" max="518" width="19.5703125" style="107" customWidth="1"/>
    <col min="519" max="519" width="17.7109375" style="107" bestFit="1" customWidth="1"/>
    <col min="520" max="520" width="5" style="107" customWidth="1"/>
    <col min="521" max="521" width="10.28515625" style="107" bestFit="1" customWidth="1"/>
    <col min="522" max="760" width="9.140625" style="107"/>
    <col min="761" max="761" width="11.85546875" style="107" bestFit="1" customWidth="1"/>
    <col min="762" max="763" width="11.28515625" style="107" bestFit="1" customWidth="1"/>
    <col min="764" max="768" width="9.140625" style="107"/>
    <col min="769" max="769" width="0" style="107" hidden="1" customWidth="1"/>
    <col min="770" max="770" width="7.85546875" style="107" customWidth="1"/>
    <col min="771" max="771" width="84.5703125" style="107" customWidth="1"/>
    <col min="772" max="772" width="12.42578125" style="107" bestFit="1" customWidth="1"/>
    <col min="773" max="774" width="19.5703125" style="107" customWidth="1"/>
    <col min="775" max="775" width="17.7109375" style="107" bestFit="1" customWidth="1"/>
    <col min="776" max="776" width="5" style="107" customWidth="1"/>
    <col min="777" max="777" width="10.28515625" style="107" bestFit="1" customWidth="1"/>
    <col min="778" max="1016" width="9.140625" style="107"/>
    <col min="1017" max="1017" width="11.85546875" style="107" bestFit="1" customWidth="1"/>
    <col min="1018" max="1019" width="11.28515625" style="107" bestFit="1" customWidth="1"/>
    <col min="1020" max="1024" width="9.140625" style="107"/>
    <col min="1025" max="1025" width="0" style="107" hidden="1" customWidth="1"/>
    <col min="1026" max="1026" width="7.85546875" style="107" customWidth="1"/>
    <col min="1027" max="1027" width="84.5703125" style="107" customWidth="1"/>
    <col min="1028" max="1028" width="12.42578125" style="107" bestFit="1" customWidth="1"/>
    <col min="1029" max="1030" width="19.5703125" style="107" customWidth="1"/>
    <col min="1031" max="1031" width="17.7109375" style="107" bestFit="1" customWidth="1"/>
    <col min="1032" max="1032" width="5" style="107" customWidth="1"/>
    <col min="1033" max="1033" width="10.28515625" style="107" bestFit="1" customWidth="1"/>
    <col min="1034" max="1272" width="9.140625" style="107"/>
    <col min="1273" max="1273" width="11.85546875" style="107" bestFit="1" customWidth="1"/>
    <col min="1274" max="1275" width="11.28515625" style="107" bestFit="1" customWidth="1"/>
    <col min="1276" max="1280" width="9.140625" style="107"/>
    <col min="1281" max="1281" width="0" style="107" hidden="1" customWidth="1"/>
    <col min="1282" max="1282" width="7.85546875" style="107" customWidth="1"/>
    <col min="1283" max="1283" width="84.5703125" style="107" customWidth="1"/>
    <col min="1284" max="1284" width="12.42578125" style="107" bestFit="1" customWidth="1"/>
    <col min="1285" max="1286" width="19.5703125" style="107" customWidth="1"/>
    <col min="1287" max="1287" width="17.7109375" style="107" bestFit="1" customWidth="1"/>
    <col min="1288" max="1288" width="5" style="107" customWidth="1"/>
    <col min="1289" max="1289" width="10.28515625" style="107" bestFit="1" customWidth="1"/>
    <col min="1290" max="1528" width="9.140625" style="107"/>
    <col min="1529" max="1529" width="11.85546875" style="107" bestFit="1" customWidth="1"/>
    <col min="1530" max="1531" width="11.28515625" style="107" bestFit="1" customWidth="1"/>
    <col min="1532" max="1536" width="9.140625" style="107"/>
    <col min="1537" max="1537" width="0" style="107" hidden="1" customWidth="1"/>
    <col min="1538" max="1538" width="7.85546875" style="107" customWidth="1"/>
    <col min="1539" max="1539" width="84.5703125" style="107" customWidth="1"/>
    <col min="1540" max="1540" width="12.42578125" style="107" bestFit="1" customWidth="1"/>
    <col min="1541" max="1542" width="19.5703125" style="107" customWidth="1"/>
    <col min="1543" max="1543" width="17.7109375" style="107" bestFit="1" customWidth="1"/>
    <col min="1544" max="1544" width="5" style="107" customWidth="1"/>
    <col min="1545" max="1545" width="10.28515625" style="107" bestFit="1" customWidth="1"/>
    <col min="1546" max="1784" width="9.140625" style="107"/>
    <col min="1785" max="1785" width="11.85546875" style="107" bestFit="1" customWidth="1"/>
    <col min="1786" max="1787" width="11.28515625" style="107" bestFit="1" customWidth="1"/>
    <col min="1788" max="1792" width="9.140625" style="107"/>
    <col min="1793" max="1793" width="0" style="107" hidden="1" customWidth="1"/>
    <col min="1794" max="1794" width="7.85546875" style="107" customWidth="1"/>
    <col min="1795" max="1795" width="84.5703125" style="107" customWidth="1"/>
    <col min="1796" max="1796" width="12.42578125" style="107" bestFit="1" customWidth="1"/>
    <col min="1797" max="1798" width="19.5703125" style="107" customWidth="1"/>
    <col min="1799" max="1799" width="17.7109375" style="107" bestFit="1" customWidth="1"/>
    <col min="1800" max="1800" width="5" style="107" customWidth="1"/>
    <col min="1801" max="1801" width="10.28515625" style="107" bestFit="1" customWidth="1"/>
    <col min="1802" max="2040" width="9.140625" style="107"/>
    <col min="2041" max="2041" width="11.85546875" style="107" bestFit="1" customWidth="1"/>
    <col min="2042" max="2043" width="11.28515625" style="107" bestFit="1" customWidth="1"/>
    <col min="2044" max="2048" width="9.140625" style="107"/>
    <col min="2049" max="2049" width="0" style="107" hidden="1" customWidth="1"/>
    <col min="2050" max="2050" width="7.85546875" style="107" customWidth="1"/>
    <col min="2051" max="2051" width="84.5703125" style="107" customWidth="1"/>
    <col min="2052" max="2052" width="12.42578125" style="107" bestFit="1" customWidth="1"/>
    <col min="2053" max="2054" width="19.5703125" style="107" customWidth="1"/>
    <col min="2055" max="2055" width="17.7109375" style="107" bestFit="1" customWidth="1"/>
    <col min="2056" max="2056" width="5" style="107" customWidth="1"/>
    <col min="2057" max="2057" width="10.28515625" style="107" bestFit="1" customWidth="1"/>
    <col min="2058" max="2296" width="9.140625" style="107"/>
    <col min="2297" max="2297" width="11.85546875" style="107" bestFit="1" customWidth="1"/>
    <col min="2298" max="2299" width="11.28515625" style="107" bestFit="1" customWidth="1"/>
    <col min="2300" max="2304" width="9.140625" style="107"/>
    <col min="2305" max="2305" width="0" style="107" hidden="1" customWidth="1"/>
    <col min="2306" max="2306" width="7.85546875" style="107" customWidth="1"/>
    <col min="2307" max="2307" width="84.5703125" style="107" customWidth="1"/>
    <col min="2308" max="2308" width="12.42578125" style="107" bestFit="1" customWidth="1"/>
    <col min="2309" max="2310" width="19.5703125" style="107" customWidth="1"/>
    <col min="2311" max="2311" width="17.7109375" style="107" bestFit="1" customWidth="1"/>
    <col min="2312" max="2312" width="5" style="107" customWidth="1"/>
    <col min="2313" max="2313" width="10.28515625" style="107" bestFit="1" customWidth="1"/>
    <col min="2314" max="2552" width="9.140625" style="107"/>
    <col min="2553" max="2553" width="11.85546875" style="107" bestFit="1" customWidth="1"/>
    <col min="2554" max="2555" width="11.28515625" style="107" bestFit="1" customWidth="1"/>
    <col min="2556" max="2560" width="9.140625" style="107"/>
    <col min="2561" max="2561" width="0" style="107" hidden="1" customWidth="1"/>
    <col min="2562" max="2562" width="7.85546875" style="107" customWidth="1"/>
    <col min="2563" max="2563" width="84.5703125" style="107" customWidth="1"/>
    <col min="2564" max="2564" width="12.42578125" style="107" bestFit="1" customWidth="1"/>
    <col min="2565" max="2566" width="19.5703125" style="107" customWidth="1"/>
    <col min="2567" max="2567" width="17.7109375" style="107" bestFit="1" customWidth="1"/>
    <col min="2568" max="2568" width="5" style="107" customWidth="1"/>
    <col min="2569" max="2569" width="10.28515625" style="107" bestFit="1" customWidth="1"/>
    <col min="2570" max="2808" width="9.140625" style="107"/>
    <col min="2809" max="2809" width="11.85546875" style="107" bestFit="1" customWidth="1"/>
    <col min="2810" max="2811" width="11.28515625" style="107" bestFit="1" customWidth="1"/>
    <col min="2812" max="2816" width="9.140625" style="107"/>
    <col min="2817" max="2817" width="0" style="107" hidden="1" customWidth="1"/>
    <col min="2818" max="2818" width="7.85546875" style="107" customWidth="1"/>
    <col min="2819" max="2819" width="84.5703125" style="107" customWidth="1"/>
    <col min="2820" max="2820" width="12.42578125" style="107" bestFit="1" customWidth="1"/>
    <col min="2821" max="2822" width="19.5703125" style="107" customWidth="1"/>
    <col min="2823" max="2823" width="17.7109375" style="107" bestFit="1" customWidth="1"/>
    <col min="2824" max="2824" width="5" style="107" customWidth="1"/>
    <col min="2825" max="2825" width="10.28515625" style="107" bestFit="1" customWidth="1"/>
    <col min="2826" max="3064" width="9.140625" style="107"/>
    <col min="3065" max="3065" width="11.85546875" style="107" bestFit="1" customWidth="1"/>
    <col min="3066" max="3067" width="11.28515625" style="107" bestFit="1" customWidth="1"/>
    <col min="3068" max="3072" width="9.140625" style="107"/>
    <col min="3073" max="3073" width="0" style="107" hidden="1" customWidth="1"/>
    <col min="3074" max="3074" width="7.85546875" style="107" customWidth="1"/>
    <col min="3075" max="3075" width="84.5703125" style="107" customWidth="1"/>
    <col min="3076" max="3076" width="12.42578125" style="107" bestFit="1" customWidth="1"/>
    <col min="3077" max="3078" width="19.5703125" style="107" customWidth="1"/>
    <col min="3079" max="3079" width="17.7109375" style="107" bestFit="1" customWidth="1"/>
    <col min="3080" max="3080" width="5" style="107" customWidth="1"/>
    <col min="3081" max="3081" width="10.28515625" style="107" bestFit="1" customWidth="1"/>
    <col min="3082" max="3320" width="9.140625" style="107"/>
    <col min="3321" max="3321" width="11.85546875" style="107" bestFit="1" customWidth="1"/>
    <col min="3322" max="3323" width="11.28515625" style="107" bestFit="1" customWidth="1"/>
    <col min="3324" max="3328" width="9.140625" style="107"/>
    <col min="3329" max="3329" width="0" style="107" hidden="1" customWidth="1"/>
    <col min="3330" max="3330" width="7.85546875" style="107" customWidth="1"/>
    <col min="3331" max="3331" width="84.5703125" style="107" customWidth="1"/>
    <col min="3332" max="3332" width="12.42578125" style="107" bestFit="1" customWidth="1"/>
    <col min="3333" max="3334" width="19.5703125" style="107" customWidth="1"/>
    <col min="3335" max="3335" width="17.7109375" style="107" bestFit="1" customWidth="1"/>
    <col min="3336" max="3336" width="5" style="107" customWidth="1"/>
    <col min="3337" max="3337" width="10.28515625" style="107" bestFit="1" customWidth="1"/>
    <col min="3338" max="3576" width="9.140625" style="107"/>
    <col min="3577" max="3577" width="11.85546875" style="107" bestFit="1" customWidth="1"/>
    <col min="3578" max="3579" width="11.28515625" style="107" bestFit="1" customWidth="1"/>
    <col min="3580" max="3584" width="9.140625" style="107"/>
    <col min="3585" max="3585" width="0" style="107" hidden="1" customWidth="1"/>
    <col min="3586" max="3586" width="7.85546875" style="107" customWidth="1"/>
    <col min="3587" max="3587" width="84.5703125" style="107" customWidth="1"/>
    <col min="3588" max="3588" width="12.42578125" style="107" bestFit="1" customWidth="1"/>
    <col min="3589" max="3590" width="19.5703125" style="107" customWidth="1"/>
    <col min="3591" max="3591" width="17.7109375" style="107" bestFit="1" customWidth="1"/>
    <col min="3592" max="3592" width="5" style="107" customWidth="1"/>
    <col min="3593" max="3593" width="10.28515625" style="107" bestFit="1" customWidth="1"/>
    <col min="3594" max="3832" width="9.140625" style="107"/>
    <col min="3833" max="3833" width="11.85546875" style="107" bestFit="1" customWidth="1"/>
    <col min="3834" max="3835" width="11.28515625" style="107" bestFit="1" customWidth="1"/>
    <col min="3836" max="3840" width="9.140625" style="107"/>
    <col min="3841" max="3841" width="0" style="107" hidden="1" customWidth="1"/>
    <col min="3842" max="3842" width="7.85546875" style="107" customWidth="1"/>
    <col min="3843" max="3843" width="84.5703125" style="107" customWidth="1"/>
    <col min="3844" max="3844" width="12.42578125" style="107" bestFit="1" customWidth="1"/>
    <col min="3845" max="3846" width="19.5703125" style="107" customWidth="1"/>
    <col min="3847" max="3847" width="17.7109375" style="107" bestFit="1" customWidth="1"/>
    <col min="3848" max="3848" width="5" style="107" customWidth="1"/>
    <col min="3849" max="3849" width="10.28515625" style="107" bestFit="1" customWidth="1"/>
    <col min="3850" max="4088" width="9.140625" style="107"/>
    <col min="4089" max="4089" width="11.85546875" style="107" bestFit="1" customWidth="1"/>
    <col min="4090" max="4091" width="11.28515625" style="107" bestFit="1" customWidth="1"/>
    <col min="4092" max="4096" width="9.140625" style="107"/>
    <col min="4097" max="4097" width="0" style="107" hidden="1" customWidth="1"/>
    <col min="4098" max="4098" width="7.85546875" style="107" customWidth="1"/>
    <col min="4099" max="4099" width="84.5703125" style="107" customWidth="1"/>
    <col min="4100" max="4100" width="12.42578125" style="107" bestFit="1" customWidth="1"/>
    <col min="4101" max="4102" width="19.5703125" style="107" customWidth="1"/>
    <col min="4103" max="4103" width="17.7109375" style="107" bestFit="1" customWidth="1"/>
    <col min="4104" max="4104" width="5" style="107" customWidth="1"/>
    <col min="4105" max="4105" width="10.28515625" style="107" bestFit="1" customWidth="1"/>
    <col min="4106" max="4344" width="9.140625" style="107"/>
    <col min="4345" max="4345" width="11.85546875" style="107" bestFit="1" customWidth="1"/>
    <col min="4346" max="4347" width="11.28515625" style="107" bestFit="1" customWidth="1"/>
    <col min="4348" max="4352" width="9.140625" style="107"/>
    <col min="4353" max="4353" width="0" style="107" hidden="1" customWidth="1"/>
    <col min="4354" max="4354" width="7.85546875" style="107" customWidth="1"/>
    <col min="4355" max="4355" width="84.5703125" style="107" customWidth="1"/>
    <col min="4356" max="4356" width="12.42578125" style="107" bestFit="1" customWidth="1"/>
    <col min="4357" max="4358" width="19.5703125" style="107" customWidth="1"/>
    <col min="4359" max="4359" width="17.7109375" style="107" bestFit="1" customWidth="1"/>
    <col min="4360" max="4360" width="5" style="107" customWidth="1"/>
    <col min="4361" max="4361" width="10.28515625" style="107" bestFit="1" customWidth="1"/>
    <col min="4362" max="4600" width="9.140625" style="107"/>
    <col min="4601" max="4601" width="11.85546875" style="107" bestFit="1" customWidth="1"/>
    <col min="4602" max="4603" width="11.28515625" style="107" bestFit="1" customWidth="1"/>
    <col min="4604" max="4608" width="9.140625" style="107"/>
    <col min="4609" max="4609" width="0" style="107" hidden="1" customWidth="1"/>
    <col min="4610" max="4610" width="7.85546875" style="107" customWidth="1"/>
    <col min="4611" max="4611" width="84.5703125" style="107" customWidth="1"/>
    <col min="4612" max="4612" width="12.42578125" style="107" bestFit="1" customWidth="1"/>
    <col min="4613" max="4614" width="19.5703125" style="107" customWidth="1"/>
    <col min="4615" max="4615" width="17.7109375" style="107" bestFit="1" customWidth="1"/>
    <col min="4616" max="4616" width="5" style="107" customWidth="1"/>
    <col min="4617" max="4617" width="10.28515625" style="107" bestFit="1" customWidth="1"/>
    <col min="4618" max="4856" width="9.140625" style="107"/>
    <col min="4857" max="4857" width="11.85546875" style="107" bestFit="1" customWidth="1"/>
    <col min="4858" max="4859" width="11.28515625" style="107" bestFit="1" customWidth="1"/>
    <col min="4860" max="4864" width="9.140625" style="107"/>
    <col min="4865" max="4865" width="0" style="107" hidden="1" customWidth="1"/>
    <col min="4866" max="4866" width="7.85546875" style="107" customWidth="1"/>
    <col min="4867" max="4867" width="84.5703125" style="107" customWidth="1"/>
    <col min="4868" max="4868" width="12.42578125" style="107" bestFit="1" customWidth="1"/>
    <col min="4869" max="4870" width="19.5703125" style="107" customWidth="1"/>
    <col min="4871" max="4871" width="17.7109375" style="107" bestFit="1" customWidth="1"/>
    <col min="4872" max="4872" width="5" style="107" customWidth="1"/>
    <col min="4873" max="4873" width="10.28515625" style="107" bestFit="1" customWidth="1"/>
    <col min="4874" max="5112" width="9.140625" style="107"/>
    <col min="5113" max="5113" width="11.85546875" style="107" bestFit="1" customWidth="1"/>
    <col min="5114" max="5115" width="11.28515625" style="107" bestFit="1" customWidth="1"/>
    <col min="5116" max="5120" width="9.140625" style="107"/>
    <col min="5121" max="5121" width="0" style="107" hidden="1" customWidth="1"/>
    <col min="5122" max="5122" width="7.85546875" style="107" customWidth="1"/>
    <col min="5123" max="5123" width="84.5703125" style="107" customWidth="1"/>
    <col min="5124" max="5124" width="12.42578125" style="107" bestFit="1" customWidth="1"/>
    <col min="5125" max="5126" width="19.5703125" style="107" customWidth="1"/>
    <col min="5127" max="5127" width="17.7109375" style="107" bestFit="1" customWidth="1"/>
    <col min="5128" max="5128" width="5" style="107" customWidth="1"/>
    <col min="5129" max="5129" width="10.28515625" style="107" bestFit="1" customWidth="1"/>
    <col min="5130" max="5368" width="9.140625" style="107"/>
    <col min="5369" max="5369" width="11.85546875" style="107" bestFit="1" customWidth="1"/>
    <col min="5370" max="5371" width="11.28515625" style="107" bestFit="1" customWidth="1"/>
    <col min="5372" max="5376" width="9.140625" style="107"/>
    <col min="5377" max="5377" width="0" style="107" hidden="1" customWidth="1"/>
    <col min="5378" max="5378" width="7.85546875" style="107" customWidth="1"/>
    <col min="5379" max="5379" width="84.5703125" style="107" customWidth="1"/>
    <col min="5380" max="5380" width="12.42578125" style="107" bestFit="1" customWidth="1"/>
    <col min="5381" max="5382" width="19.5703125" style="107" customWidth="1"/>
    <col min="5383" max="5383" width="17.7109375" style="107" bestFit="1" customWidth="1"/>
    <col min="5384" max="5384" width="5" style="107" customWidth="1"/>
    <col min="5385" max="5385" width="10.28515625" style="107" bestFit="1" customWidth="1"/>
    <col min="5386" max="5624" width="9.140625" style="107"/>
    <col min="5625" max="5625" width="11.85546875" style="107" bestFit="1" customWidth="1"/>
    <col min="5626" max="5627" width="11.28515625" style="107" bestFit="1" customWidth="1"/>
    <col min="5628" max="5632" width="9.140625" style="107"/>
    <col min="5633" max="5633" width="0" style="107" hidden="1" customWidth="1"/>
    <col min="5634" max="5634" width="7.85546875" style="107" customWidth="1"/>
    <col min="5635" max="5635" width="84.5703125" style="107" customWidth="1"/>
    <col min="5636" max="5636" width="12.42578125" style="107" bestFit="1" customWidth="1"/>
    <col min="5637" max="5638" width="19.5703125" style="107" customWidth="1"/>
    <col min="5639" max="5639" width="17.7109375" style="107" bestFit="1" customWidth="1"/>
    <col min="5640" max="5640" width="5" style="107" customWidth="1"/>
    <col min="5641" max="5641" width="10.28515625" style="107" bestFit="1" customWidth="1"/>
    <col min="5642" max="5880" width="9.140625" style="107"/>
    <col min="5881" max="5881" width="11.85546875" style="107" bestFit="1" customWidth="1"/>
    <col min="5882" max="5883" width="11.28515625" style="107" bestFit="1" customWidth="1"/>
    <col min="5884" max="5888" width="9.140625" style="107"/>
    <col min="5889" max="5889" width="0" style="107" hidden="1" customWidth="1"/>
    <col min="5890" max="5890" width="7.85546875" style="107" customWidth="1"/>
    <col min="5891" max="5891" width="84.5703125" style="107" customWidth="1"/>
    <col min="5892" max="5892" width="12.42578125" style="107" bestFit="1" customWidth="1"/>
    <col min="5893" max="5894" width="19.5703125" style="107" customWidth="1"/>
    <col min="5895" max="5895" width="17.7109375" style="107" bestFit="1" customWidth="1"/>
    <col min="5896" max="5896" width="5" style="107" customWidth="1"/>
    <col min="5897" max="5897" width="10.28515625" style="107" bestFit="1" customWidth="1"/>
    <col min="5898" max="6136" width="9.140625" style="107"/>
    <col min="6137" max="6137" width="11.85546875" style="107" bestFit="1" customWidth="1"/>
    <col min="6138" max="6139" width="11.28515625" style="107" bestFit="1" customWidth="1"/>
    <col min="6140" max="6144" width="9.140625" style="107"/>
    <col min="6145" max="6145" width="0" style="107" hidden="1" customWidth="1"/>
    <col min="6146" max="6146" width="7.85546875" style="107" customWidth="1"/>
    <col min="6147" max="6147" width="84.5703125" style="107" customWidth="1"/>
    <col min="6148" max="6148" width="12.42578125" style="107" bestFit="1" customWidth="1"/>
    <col min="6149" max="6150" width="19.5703125" style="107" customWidth="1"/>
    <col min="6151" max="6151" width="17.7109375" style="107" bestFit="1" customWidth="1"/>
    <col min="6152" max="6152" width="5" style="107" customWidth="1"/>
    <col min="6153" max="6153" width="10.28515625" style="107" bestFit="1" customWidth="1"/>
    <col min="6154" max="6392" width="9.140625" style="107"/>
    <col min="6393" max="6393" width="11.85546875" style="107" bestFit="1" customWidth="1"/>
    <col min="6394" max="6395" width="11.28515625" style="107" bestFit="1" customWidth="1"/>
    <col min="6396" max="6400" width="9.140625" style="107"/>
    <col min="6401" max="6401" width="0" style="107" hidden="1" customWidth="1"/>
    <col min="6402" max="6402" width="7.85546875" style="107" customWidth="1"/>
    <col min="6403" max="6403" width="84.5703125" style="107" customWidth="1"/>
    <col min="6404" max="6404" width="12.42578125" style="107" bestFit="1" customWidth="1"/>
    <col min="6405" max="6406" width="19.5703125" style="107" customWidth="1"/>
    <col min="6407" max="6407" width="17.7109375" style="107" bestFit="1" customWidth="1"/>
    <col min="6408" max="6408" width="5" style="107" customWidth="1"/>
    <col min="6409" max="6409" width="10.28515625" style="107" bestFit="1" customWidth="1"/>
    <col min="6410" max="6648" width="9.140625" style="107"/>
    <col min="6649" max="6649" width="11.85546875" style="107" bestFit="1" customWidth="1"/>
    <col min="6650" max="6651" width="11.28515625" style="107" bestFit="1" customWidth="1"/>
    <col min="6652" max="6656" width="9.140625" style="107"/>
    <col min="6657" max="6657" width="0" style="107" hidden="1" customWidth="1"/>
    <col min="6658" max="6658" width="7.85546875" style="107" customWidth="1"/>
    <col min="6659" max="6659" width="84.5703125" style="107" customWidth="1"/>
    <col min="6660" max="6660" width="12.42578125" style="107" bestFit="1" customWidth="1"/>
    <col min="6661" max="6662" width="19.5703125" style="107" customWidth="1"/>
    <col min="6663" max="6663" width="17.7109375" style="107" bestFit="1" customWidth="1"/>
    <col min="6664" max="6664" width="5" style="107" customWidth="1"/>
    <col min="6665" max="6665" width="10.28515625" style="107" bestFit="1" customWidth="1"/>
    <col min="6666" max="6904" width="9.140625" style="107"/>
    <col min="6905" max="6905" width="11.85546875" style="107" bestFit="1" customWidth="1"/>
    <col min="6906" max="6907" width="11.28515625" style="107" bestFit="1" customWidth="1"/>
    <col min="6908" max="6912" width="9.140625" style="107"/>
    <col min="6913" max="6913" width="0" style="107" hidden="1" customWidth="1"/>
    <col min="6914" max="6914" width="7.85546875" style="107" customWidth="1"/>
    <col min="6915" max="6915" width="84.5703125" style="107" customWidth="1"/>
    <col min="6916" max="6916" width="12.42578125" style="107" bestFit="1" customWidth="1"/>
    <col min="6917" max="6918" width="19.5703125" style="107" customWidth="1"/>
    <col min="6919" max="6919" width="17.7109375" style="107" bestFit="1" customWidth="1"/>
    <col min="6920" max="6920" width="5" style="107" customWidth="1"/>
    <col min="6921" max="6921" width="10.28515625" style="107" bestFit="1" customWidth="1"/>
    <col min="6922" max="7160" width="9.140625" style="107"/>
    <col min="7161" max="7161" width="11.85546875" style="107" bestFit="1" customWidth="1"/>
    <col min="7162" max="7163" width="11.28515625" style="107" bestFit="1" customWidth="1"/>
    <col min="7164" max="7168" width="9.140625" style="107"/>
    <col min="7169" max="7169" width="0" style="107" hidden="1" customWidth="1"/>
    <col min="7170" max="7170" width="7.85546875" style="107" customWidth="1"/>
    <col min="7171" max="7171" width="84.5703125" style="107" customWidth="1"/>
    <col min="7172" max="7172" width="12.42578125" style="107" bestFit="1" customWidth="1"/>
    <col min="7173" max="7174" width="19.5703125" style="107" customWidth="1"/>
    <col min="7175" max="7175" width="17.7109375" style="107" bestFit="1" customWidth="1"/>
    <col min="7176" max="7176" width="5" style="107" customWidth="1"/>
    <col min="7177" max="7177" width="10.28515625" style="107" bestFit="1" customWidth="1"/>
    <col min="7178" max="7416" width="9.140625" style="107"/>
    <col min="7417" max="7417" width="11.85546875" style="107" bestFit="1" customWidth="1"/>
    <col min="7418" max="7419" width="11.28515625" style="107" bestFit="1" customWidth="1"/>
    <col min="7420" max="7424" width="9.140625" style="107"/>
    <col min="7425" max="7425" width="0" style="107" hidden="1" customWidth="1"/>
    <col min="7426" max="7426" width="7.85546875" style="107" customWidth="1"/>
    <col min="7427" max="7427" width="84.5703125" style="107" customWidth="1"/>
    <col min="7428" max="7428" width="12.42578125" style="107" bestFit="1" customWidth="1"/>
    <col min="7429" max="7430" width="19.5703125" style="107" customWidth="1"/>
    <col min="7431" max="7431" width="17.7109375" style="107" bestFit="1" customWidth="1"/>
    <col min="7432" max="7432" width="5" style="107" customWidth="1"/>
    <col min="7433" max="7433" width="10.28515625" style="107" bestFit="1" customWidth="1"/>
    <col min="7434" max="7672" width="9.140625" style="107"/>
    <col min="7673" max="7673" width="11.85546875" style="107" bestFit="1" customWidth="1"/>
    <col min="7674" max="7675" width="11.28515625" style="107" bestFit="1" customWidth="1"/>
    <col min="7676" max="7680" width="9.140625" style="107"/>
    <col min="7681" max="7681" width="0" style="107" hidden="1" customWidth="1"/>
    <col min="7682" max="7682" width="7.85546875" style="107" customWidth="1"/>
    <col min="7683" max="7683" width="84.5703125" style="107" customWidth="1"/>
    <col min="7684" max="7684" width="12.42578125" style="107" bestFit="1" customWidth="1"/>
    <col min="7685" max="7686" width="19.5703125" style="107" customWidth="1"/>
    <col min="7687" max="7687" width="17.7109375" style="107" bestFit="1" customWidth="1"/>
    <col min="7688" max="7688" width="5" style="107" customWidth="1"/>
    <col min="7689" max="7689" width="10.28515625" style="107" bestFit="1" customWidth="1"/>
    <col min="7690" max="7928" width="9.140625" style="107"/>
    <col min="7929" max="7929" width="11.85546875" style="107" bestFit="1" customWidth="1"/>
    <col min="7930" max="7931" width="11.28515625" style="107" bestFit="1" customWidth="1"/>
    <col min="7932" max="7936" width="9.140625" style="107"/>
    <col min="7937" max="7937" width="0" style="107" hidden="1" customWidth="1"/>
    <col min="7938" max="7938" width="7.85546875" style="107" customWidth="1"/>
    <col min="7939" max="7939" width="84.5703125" style="107" customWidth="1"/>
    <col min="7940" max="7940" width="12.42578125" style="107" bestFit="1" customWidth="1"/>
    <col min="7941" max="7942" width="19.5703125" style="107" customWidth="1"/>
    <col min="7943" max="7943" width="17.7109375" style="107" bestFit="1" customWidth="1"/>
    <col min="7944" max="7944" width="5" style="107" customWidth="1"/>
    <col min="7945" max="7945" width="10.28515625" style="107" bestFit="1" customWidth="1"/>
    <col min="7946" max="8184" width="9.140625" style="107"/>
    <col min="8185" max="8185" width="11.85546875" style="107" bestFit="1" customWidth="1"/>
    <col min="8186" max="8187" width="11.28515625" style="107" bestFit="1" customWidth="1"/>
    <col min="8188" max="8192" width="9.140625" style="107"/>
    <col min="8193" max="8193" width="0" style="107" hidden="1" customWidth="1"/>
    <col min="8194" max="8194" width="7.85546875" style="107" customWidth="1"/>
    <col min="8195" max="8195" width="84.5703125" style="107" customWidth="1"/>
    <col min="8196" max="8196" width="12.42578125" style="107" bestFit="1" customWidth="1"/>
    <col min="8197" max="8198" width="19.5703125" style="107" customWidth="1"/>
    <col min="8199" max="8199" width="17.7109375" style="107" bestFit="1" customWidth="1"/>
    <col min="8200" max="8200" width="5" style="107" customWidth="1"/>
    <col min="8201" max="8201" width="10.28515625" style="107" bestFit="1" customWidth="1"/>
    <col min="8202" max="8440" width="9.140625" style="107"/>
    <col min="8441" max="8441" width="11.85546875" style="107" bestFit="1" customWidth="1"/>
    <col min="8442" max="8443" width="11.28515625" style="107" bestFit="1" customWidth="1"/>
    <col min="8444" max="8448" width="9.140625" style="107"/>
    <col min="8449" max="8449" width="0" style="107" hidden="1" customWidth="1"/>
    <col min="8450" max="8450" width="7.85546875" style="107" customWidth="1"/>
    <col min="8451" max="8451" width="84.5703125" style="107" customWidth="1"/>
    <col min="8452" max="8452" width="12.42578125" style="107" bestFit="1" customWidth="1"/>
    <col min="8453" max="8454" width="19.5703125" style="107" customWidth="1"/>
    <col min="8455" max="8455" width="17.7109375" style="107" bestFit="1" customWidth="1"/>
    <col min="8456" max="8456" width="5" style="107" customWidth="1"/>
    <col min="8457" max="8457" width="10.28515625" style="107" bestFit="1" customWidth="1"/>
    <col min="8458" max="8696" width="9.140625" style="107"/>
    <col min="8697" max="8697" width="11.85546875" style="107" bestFit="1" customWidth="1"/>
    <col min="8698" max="8699" width="11.28515625" style="107" bestFit="1" customWidth="1"/>
    <col min="8700" max="8704" width="9.140625" style="107"/>
    <col min="8705" max="8705" width="0" style="107" hidden="1" customWidth="1"/>
    <col min="8706" max="8706" width="7.85546875" style="107" customWidth="1"/>
    <col min="8707" max="8707" width="84.5703125" style="107" customWidth="1"/>
    <col min="8708" max="8708" width="12.42578125" style="107" bestFit="1" customWidth="1"/>
    <col min="8709" max="8710" width="19.5703125" style="107" customWidth="1"/>
    <col min="8711" max="8711" width="17.7109375" style="107" bestFit="1" customWidth="1"/>
    <col min="8712" max="8712" width="5" style="107" customWidth="1"/>
    <col min="8713" max="8713" width="10.28515625" style="107" bestFit="1" customWidth="1"/>
    <col min="8714" max="8952" width="9.140625" style="107"/>
    <col min="8953" max="8953" width="11.85546875" style="107" bestFit="1" customWidth="1"/>
    <col min="8954" max="8955" width="11.28515625" style="107" bestFit="1" customWidth="1"/>
    <col min="8956" max="8960" width="9.140625" style="107"/>
    <col min="8961" max="8961" width="0" style="107" hidden="1" customWidth="1"/>
    <col min="8962" max="8962" width="7.85546875" style="107" customWidth="1"/>
    <col min="8963" max="8963" width="84.5703125" style="107" customWidth="1"/>
    <col min="8964" max="8964" width="12.42578125" style="107" bestFit="1" customWidth="1"/>
    <col min="8965" max="8966" width="19.5703125" style="107" customWidth="1"/>
    <col min="8967" max="8967" width="17.7109375" style="107" bestFit="1" customWidth="1"/>
    <col min="8968" max="8968" width="5" style="107" customWidth="1"/>
    <col min="8969" max="8969" width="10.28515625" style="107" bestFit="1" customWidth="1"/>
    <col min="8970" max="9208" width="9.140625" style="107"/>
    <col min="9209" max="9209" width="11.85546875" style="107" bestFit="1" customWidth="1"/>
    <col min="9210" max="9211" width="11.28515625" style="107" bestFit="1" customWidth="1"/>
    <col min="9212" max="9216" width="9.140625" style="107"/>
    <col min="9217" max="9217" width="0" style="107" hidden="1" customWidth="1"/>
    <col min="9218" max="9218" width="7.85546875" style="107" customWidth="1"/>
    <col min="9219" max="9219" width="84.5703125" style="107" customWidth="1"/>
    <col min="9220" max="9220" width="12.42578125" style="107" bestFit="1" customWidth="1"/>
    <col min="9221" max="9222" width="19.5703125" style="107" customWidth="1"/>
    <col min="9223" max="9223" width="17.7109375" style="107" bestFit="1" customWidth="1"/>
    <col min="9224" max="9224" width="5" style="107" customWidth="1"/>
    <col min="9225" max="9225" width="10.28515625" style="107" bestFit="1" customWidth="1"/>
    <col min="9226" max="9464" width="9.140625" style="107"/>
    <col min="9465" max="9465" width="11.85546875" style="107" bestFit="1" customWidth="1"/>
    <col min="9466" max="9467" width="11.28515625" style="107" bestFit="1" customWidth="1"/>
    <col min="9468" max="9472" width="9.140625" style="107"/>
    <col min="9473" max="9473" width="0" style="107" hidden="1" customWidth="1"/>
    <col min="9474" max="9474" width="7.85546875" style="107" customWidth="1"/>
    <col min="9475" max="9475" width="84.5703125" style="107" customWidth="1"/>
    <col min="9476" max="9476" width="12.42578125" style="107" bestFit="1" customWidth="1"/>
    <col min="9477" max="9478" width="19.5703125" style="107" customWidth="1"/>
    <col min="9479" max="9479" width="17.7109375" style="107" bestFit="1" customWidth="1"/>
    <col min="9480" max="9480" width="5" style="107" customWidth="1"/>
    <col min="9481" max="9481" width="10.28515625" style="107" bestFit="1" customWidth="1"/>
    <col min="9482" max="9720" width="9.140625" style="107"/>
    <col min="9721" max="9721" width="11.85546875" style="107" bestFit="1" customWidth="1"/>
    <col min="9722" max="9723" width="11.28515625" style="107" bestFit="1" customWidth="1"/>
    <col min="9724" max="9728" width="9.140625" style="107"/>
    <col min="9729" max="9729" width="0" style="107" hidden="1" customWidth="1"/>
    <col min="9730" max="9730" width="7.85546875" style="107" customWidth="1"/>
    <col min="9731" max="9731" width="84.5703125" style="107" customWidth="1"/>
    <col min="9732" max="9732" width="12.42578125" style="107" bestFit="1" customWidth="1"/>
    <col min="9733" max="9734" width="19.5703125" style="107" customWidth="1"/>
    <col min="9735" max="9735" width="17.7109375" style="107" bestFit="1" customWidth="1"/>
    <col min="9736" max="9736" width="5" style="107" customWidth="1"/>
    <col min="9737" max="9737" width="10.28515625" style="107" bestFit="1" customWidth="1"/>
    <col min="9738" max="9976" width="9.140625" style="107"/>
    <col min="9977" max="9977" width="11.85546875" style="107" bestFit="1" customWidth="1"/>
    <col min="9978" max="9979" width="11.28515625" style="107" bestFit="1" customWidth="1"/>
    <col min="9980" max="9984" width="9.140625" style="107"/>
    <col min="9985" max="9985" width="0" style="107" hidden="1" customWidth="1"/>
    <col min="9986" max="9986" width="7.85546875" style="107" customWidth="1"/>
    <col min="9987" max="9987" width="84.5703125" style="107" customWidth="1"/>
    <col min="9988" max="9988" width="12.42578125" style="107" bestFit="1" customWidth="1"/>
    <col min="9989" max="9990" width="19.5703125" style="107" customWidth="1"/>
    <col min="9991" max="9991" width="17.7109375" style="107" bestFit="1" customWidth="1"/>
    <col min="9992" max="9992" width="5" style="107" customWidth="1"/>
    <col min="9993" max="9993" width="10.28515625" style="107" bestFit="1" customWidth="1"/>
    <col min="9994" max="10232" width="9.140625" style="107"/>
    <col min="10233" max="10233" width="11.85546875" style="107" bestFit="1" customWidth="1"/>
    <col min="10234" max="10235" width="11.28515625" style="107" bestFit="1" customWidth="1"/>
    <col min="10236" max="10240" width="9.140625" style="107"/>
    <col min="10241" max="10241" width="0" style="107" hidden="1" customWidth="1"/>
    <col min="10242" max="10242" width="7.85546875" style="107" customWidth="1"/>
    <col min="10243" max="10243" width="84.5703125" style="107" customWidth="1"/>
    <col min="10244" max="10244" width="12.42578125" style="107" bestFit="1" customWidth="1"/>
    <col min="10245" max="10246" width="19.5703125" style="107" customWidth="1"/>
    <col min="10247" max="10247" width="17.7109375" style="107" bestFit="1" customWidth="1"/>
    <col min="10248" max="10248" width="5" style="107" customWidth="1"/>
    <col min="10249" max="10249" width="10.28515625" style="107" bestFit="1" customWidth="1"/>
    <col min="10250" max="10488" width="9.140625" style="107"/>
    <col min="10489" max="10489" width="11.85546875" style="107" bestFit="1" customWidth="1"/>
    <col min="10490" max="10491" width="11.28515625" style="107" bestFit="1" customWidth="1"/>
    <col min="10492" max="10496" width="9.140625" style="107"/>
    <col min="10497" max="10497" width="0" style="107" hidden="1" customWidth="1"/>
    <col min="10498" max="10498" width="7.85546875" style="107" customWidth="1"/>
    <col min="10499" max="10499" width="84.5703125" style="107" customWidth="1"/>
    <col min="10500" max="10500" width="12.42578125" style="107" bestFit="1" customWidth="1"/>
    <col min="10501" max="10502" width="19.5703125" style="107" customWidth="1"/>
    <col min="10503" max="10503" width="17.7109375" style="107" bestFit="1" customWidth="1"/>
    <col min="10504" max="10504" width="5" style="107" customWidth="1"/>
    <col min="10505" max="10505" width="10.28515625" style="107" bestFit="1" customWidth="1"/>
    <col min="10506" max="10744" width="9.140625" style="107"/>
    <col min="10745" max="10745" width="11.85546875" style="107" bestFit="1" customWidth="1"/>
    <col min="10746" max="10747" width="11.28515625" style="107" bestFit="1" customWidth="1"/>
    <col min="10748" max="10752" width="9.140625" style="107"/>
    <col min="10753" max="10753" width="0" style="107" hidden="1" customWidth="1"/>
    <col min="10754" max="10754" width="7.85546875" style="107" customWidth="1"/>
    <col min="10755" max="10755" width="84.5703125" style="107" customWidth="1"/>
    <col min="10756" max="10756" width="12.42578125" style="107" bestFit="1" customWidth="1"/>
    <col min="10757" max="10758" width="19.5703125" style="107" customWidth="1"/>
    <col min="10759" max="10759" width="17.7109375" style="107" bestFit="1" customWidth="1"/>
    <col min="10760" max="10760" width="5" style="107" customWidth="1"/>
    <col min="10761" max="10761" width="10.28515625" style="107" bestFit="1" customWidth="1"/>
    <col min="10762" max="11000" width="9.140625" style="107"/>
    <col min="11001" max="11001" width="11.85546875" style="107" bestFit="1" customWidth="1"/>
    <col min="11002" max="11003" width="11.28515625" style="107" bestFit="1" customWidth="1"/>
    <col min="11004" max="11008" width="9.140625" style="107"/>
    <col min="11009" max="11009" width="0" style="107" hidden="1" customWidth="1"/>
    <col min="11010" max="11010" width="7.85546875" style="107" customWidth="1"/>
    <col min="11011" max="11011" width="84.5703125" style="107" customWidth="1"/>
    <col min="11012" max="11012" width="12.42578125" style="107" bestFit="1" customWidth="1"/>
    <col min="11013" max="11014" width="19.5703125" style="107" customWidth="1"/>
    <col min="11015" max="11015" width="17.7109375" style="107" bestFit="1" customWidth="1"/>
    <col min="11016" max="11016" width="5" style="107" customWidth="1"/>
    <col min="11017" max="11017" width="10.28515625" style="107" bestFit="1" customWidth="1"/>
    <col min="11018" max="11256" width="9.140625" style="107"/>
    <col min="11257" max="11257" width="11.85546875" style="107" bestFit="1" customWidth="1"/>
    <col min="11258" max="11259" width="11.28515625" style="107" bestFit="1" customWidth="1"/>
    <col min="11260" max="11264" width="9.140625" style="107"/>
    <col min="11265" max="11265" width="0" style="107" hidden="1" customWidth="1"/>
    <col min="11266" max="11266" width="7.85546875" style="107" customWidth="1"/>
    <col min="11267" max="11267" width="84.5703125" style="107" customWidth="1"/>
    <col min="11268" max="11268" width="12.42578125" style="107" bestFit="1" customWidth="1"/>
    <col min="11269" max="11270" width="19.5703125" style="107" customWidth="1"/>
    <col min="11271" max="11271" width="17.7109375" style="107" bestFit="1" customWidth="1"/>
    <col min="11272" max="11272" width="5" style="107" customWidth="1"/>
    <col min="11273" max="11273" width="10.28515625" style="107" bestFit="1" customWidth="1"/>
    <col min="11274" max="11512" width="9.140625" style="107"/>
    <col min="11513" max="11513" width="11.85546875" style="107" bestFit="1" customWidth="1"/>
    <col min="11514" max="11515" width="11.28515625" style="107" bestFit="1" customWidth="1"/>
    <col min="11516" max="11520" width="9.140625" style="107"/>
    <col min="11521" max="11521" width="0" style="107" hidden="1" customWidth="1"/>
    <col min="11522" max="11522" width="7.85546875" style="107" customWidth="1"/>
    <col min="11523" max="11523" width="84.5703125" style="107" customWidth="1"/>
    <col min="11524" max="11524" width="12.42578125" style="107" bestFit="1" customWidth="1"/>
    <col min="11525" max="11526" width="19.5703125" style="107" customWidth="1"/>
    <col min="11527" max="11527" width="17.7109375" style="107" bestFit="1" customWidth="1"/>
    <col min="11528" max="11528" width="5" style="107" customWidth="1"/>
    <col min="11529" max="11529" width="10.28515625" style="107" bestFit="1" customWidth="1"/>
    <col min="11530" max="11768" width="9.140625" style="107"/>
    <col min="11769" max="11769" width="11.85546875" style="107" bestFit="1" customWidth="1"/>
    <col min="11770" max="11771" width="11.28515625" style="107" bestFit="1" customWidth="1"/>
    <col min="11772" max="11776" width="9.140625" style="107"/>
    <col min="11777" max="11777" width="0" style="107" hidden="1" customWidth="1"/>
    <col min="11778" max="11778" width="7.85546875" style="107" customWidth="1"/>
    <col min="11779" max="11779" width="84.5703125" style="107" customWidth="1"/>
    <col min="11780" max="11780" width="12.42578125" style="107" bestFit="1" customWidth="1"/>
    <col min="11781" max="11782" width="19.5703125" style="107" customWidth="1"/>
    <col min="11783" max="11783" width="17.7109375" style="107" bestFit="1" customWidth="1"/>
    <col min="11784" max="11784" width="5" style="107" customWidth="1"/>
    <col min="11785" max="11785" width="10.28515625" style="107" bestFit="1" customWidth="1"/>
    <col min="11786" max="12024" width="9.140625" style="107"/>
    <col min="12025" max="12025" width="11.85546875" style="107" bestFit="1" customWidth="1"/>
    <col min="12026" max="12027" width="11.28515625" style="107" bestFit="1" customWidth="1"/>
    <col min="12028" max="12032" width="9.140625" style="107"/>
    <col min="12033" max="12033" width="0" style="107" hidden="1" customWidth="1"/>
    <col min="12034" max="12034" width="7.85546875" style="107" customWidth="1"/>
    <col min="12035" max="12035" width="84.5703125" style="107" customWidth="1"/>
    <col min="12036" max="12036" width="12.42578125" style="107" bestFit="1" customWidth="1"/>
    <col min="12037" max="12038" width="19.5703125" style="107" customWidth="1"/>
    <col min="12039" max="12039" width="17.7109375" style="107" bestFit="1" customWidth="1"/>
    <col min="12040" max="12040" width="5" style="107" customWidth="1"/>
    <col min="12041" max="12041" width="10.28515625" style="107" bestFit="1" customWidth="1"/>
    <col min="12042" max="12280" width="9.140625" style="107"/>
    <col min="12281" max="12281" width="11.85546875" style="107" bestFit="1" customWidth="1"/>
    <col min="12282" max="12283" width="11.28515625" style="107" bestFit="1" customWidth="1"/>
    <col min="12284" max="12288" width="9.140625" style="107"/>
    <col min="12289" max="12289" width="0" style="107" hidden="1" customWidth="1"/>
    <col min="12290" max="12290" width="7.85546875" style="107" customWidth="1"/>
    <col min="12291" max="12291" width="84.5703125" style="107" customWidth="1"/>
    <col min="12292" max="12292" width="12.42578125" style="107" bestFit="1" customWidth="1"/>
    <col min="12293" max="12294" width="19.5703125" style="107" customWidth="1"/>
    <col min="12295" max="12295" width="17.7109375" style="107" bestFit="1" customWidth="1"/>
    <col min="12296" max="12296" width="5" style="107" customWidth="1"/>
    <col min="12297" max="12297" width="10.28515625" style="107" bestFit="1" customWidth="1"/>
    <col min="12298" max="12536" width="9.140625" style="107"/>
    <col min="12537" max="12537" width="11.85546875" style="107" bestFit="1" customWidth="1"/>
    <col min="12538" max="12539" width="11.28515625" style="107" bestFit="1" customWidth="1"/>
    <col min="12540" max="12544" width="9.140625" style="107"/>
    <col min="12545" max="12545" width="0" style="107" hidden="1" customWidth="1"/>
    <col min="12546" max="12546" width="7.85546875" style="107" customWidth="1"/>
    <col min="12547" max="12547" width="84.5703125" style="107" customWidth="1"/>
    <col min="12548" max="12548" width="12.42578125" style="107" bestFit="1" customWidth="1"/>
    <col min="12549" max="12550" width="19.5703125" style="107" customWidth="1"/>
    <col min="12551" max="12551" width="17.7109375" style="107" bestFit="1" customWidth="1"/>
    <col min="12552" max="12552" width="5" style="107" customWidth="1"/>
    <col min="12553" max="12553" width="10.28515625" style="107" bestFit="1" customWidth="1"/>
    <col min="12554" max="12792" width="9.140625" style="107"/>
    <col min="12793" max="12793" width="11.85546875" style="107" bestFit="1" customWidth="1"/>
    <col min="12794" max="12795" width="11.28515625" style="107" bestFit="1" customWidth="1"/>
    <col min="12796" max="12800" width="9.140625" style="107"/>
    <col min="12801" max="12801" width="0" style="107" hidden="1" customWidth="1"/>
    <col min="12802" max="12802" width="7.85546875" style="107" customWidth="1"/>
    <col min="12803" max="12803" width="84.5703125" style="107" customWidth="1"/>
    <col min="12804" max="12804" width="12.42578125" style="107" bestFit="1" customWidth="1"/>
    <col min="12805" max="12806" width="19.5703125" style="107" customWidth="1"/>
    <col min="12807" max="12807" width="17.7109375" style="107" bestFit="1" customWidth="1"/>
    <col min="12808" max="12808" width="5" style="107" customWidth="1"/>
    <col min="12809" max="12809" width="10.28515625" style="107" bestFit="1" customWidth="1"/>
    <col min="12810" max="13048" width="9.140625" style="107"/>
    <col min="13049" max="13049" width="11.85546875" style="107" bestFit="1" customWidth="1"/>
    <col min="13050" max="13051" width="11.28515625" style="107" bestFit="1" customWidth="1"/>
    <col min="13052" max="13056" width="9.140625" style="107"/>
    <col min="13057" max="13057" width="0" style="107" hidden="1" customWidth="1"/>
    <col min="13058" max="13058" width="7.85546875" style="107" customWidth="1"/>
    <col min="13059" max="13059" width="84.5703125" style="107" customWidth="1"/>
    <col min="13060" max="13060" width="12.42578125" style="107" bestFit="1" customWidth="1"/>
    <col min="13061" max="13062" width="19.5703125" style="107" customWidth="1"/>
    <col min="13063" max="13063" width="17.7109375" style="107" bestFit="1" customWidth="1"/>
    <col min="13064" max="13064" width="5" style="107" customWidth="1"/>
    <col min="13065" max="13065" width="10.28515625" style="107" bestFit="1" customWidth="1"/>
    <col min="13066" max="13304" width="9.140625" style="107"/>
    <col min="13305" max="13305" width="11.85546875" style="107" bestFit="1" customWidth="1"/>
    <col min="13306" max="13307" width="11.28515625" style="107" bestFit="1" customWidth="1"/>
    <col min="13308" max="13312" width="9.140625" style="107"/>
    <col min="13313" max="13313" width="0" style="107" hidden="1" customWidth="1"/>
    <col min="13314" max="13314" width="7.85546875" style="107" customWidth="1"/>
    <col min="13315" max="13315" width="84.5703125" style="107" customWidth="1"/>
    <col min="13316" max="13316" width="12.42578125" style="107" bestFit="1" customWidth="1"/>
    <col min="13317" max="13318" width="19.5703125" style="107" customWidth="1"/>
    <col min="13319" max="13319" width="17.7109375" style="107" bestFit="1" customWidth="1"/>
    <col min="13320" max="13320" width="5" style="107" customWidth="1"/>
    <col min="13321" max="13321" width="10.28515625" style="107" bestFit="1" customWidth="1"/>
    <col min="13322" max="13560" width="9.140625" style="107"/>
    <col min="13561" max="13561" width="11.85546875" style="107" bestFit="1" customWidth="1"/>
    <col min="13562" max="13563" width="11.28515625" style="107" bestFit="1" customWidth="1"/>
    <col min="13564" max="13568" width="9.140625" style="107"/>
    <col min="13569" max="13569" width="0" style="107" hidden="1" customWidth="1"/>
    <col min="13570" max="13570" width="7.85546875" style="107" customWidth="1"/>
    <col min="13571" max="13571" width="84.5703125" style="107" customWidth="1"/>
    <col min="13572" max="13572" width="12.42578125" style="107" bestFit="1" customWidth="1"/>
    <col min="13573" max="13574" width="19.5703125" style="107" customWidth="1"/>
    <col min="13575" max="13575" width="17.7109375" style="107" bestFit="1" customWidth="1"/>
    <col min="13576" max="13576" width="5" style="107" customWidth="1"/>
    <col min="13577" max="13577" width="10.28515625" style="107" bestFit="1" customWidth="1"/>
    <col min="13578" max="13816" width="9.140625" style="107"/>
    <col min="13817" max="13817" width="11.85546875" style="107" bestFit="1" customWidth="1"/>
    <col min="13818" max="13819" width="11.28515625" style="107" bestFit="1" customWidth="1"/>
    <col min="13820" max="13824" width="9.140625" style="107"/>
    <col min="13825" max="13825" width="0" style="107" hidden="1" customWidth="1"/>
    <col min="13826" max="13826" width="7.85546875" style="107" customWidth="1"/>
    <col min="13827" max="13827" width="84.5703125" style="107" customWidth="1"/>
    <col min="13828" max="13828" width="12.42578125" style="107" bestFit="1" customWidth="1"/>
    <col min="13829" max="13830" width="19.5703125" style="107" customWidth="1"/>
    <col min="13831" max="13831" width="17.7109375" style="107" bestFit="1" customWidth="1"/>
    <col min="13832" max="13832" width="5" style="107" customWidth="1"/>
    <col min="13833" max="13833" width="10.28515625" style="107" bestFit="1" customWidth="1"/>
    <col min="13834" max="14072" width="9.140625" style="107"/>
    <col min="14073" max="14073" width="11.85546875" style="107" bestFit="1" customWidth="1"/>
    <col min="14074" max="14075" width="11.28515625" style="107" bestFit="1" customWidth="1"/>
    <col min="14076" max="14080" width="9.140625" style="107"/>
    <col min="14081" max="14081" width="0" style="107" hidden="1" customWidth="1"/>
    <col min="14082" max="14082" width="7.85546875" style="107" customWidth="1"/>
    <col min="14083" max="14083" width="84.5703125" style="107" customWidth="1"/>
    <col min="14084" max="14084" width="12.42578125" style="107" bestFit="1" customWidth="1"/>
    <col min="14085" max="14086" width="19.5703125" style="107" customWidth="1"/>
    <col min="14087" max="14087" width="17.7109375" style="107" bestFit="1" customWidth="1"/>
    <col min="14088" max="14088" width="5" style="107" customWidth="1"/>
    <col min="14089" max="14089" width="10.28515625" style="107" bestFit="1" customWidth="1"/>
    <col min="14090" max="14328" width="9.140625" style="107"/>
    <col min="14329" max="14329" width="11.85546875" style="107" bestFit="1" customWidth="1"/>
    <col min="14330" max="14331" width="11.28515625" style="107" bestFit="1" customWidth="1"/>
    <col min="14332" max="14336" width="9.140625" style="107"/>
    <col min="14337" max="14337" width="0" style="107" hidden="1" customWidth="1"/>
    <col min="14338" max="14338" width="7.85546875" style="107" customWidth="1"/>
    <col min="14339" max="14339" width="84.5703125" style="107" customWidth="1"/>
    <col min="14340" max="14340" width="12.42578125" style="107" bestFit="1" customWidth="1"/>
    <col min="14341" max="14342" width="19.5703125" style="107" customWidth="1"/>
    <col min="14343" max="14343" width="17.7109375" style="107" bestFit="1" customWidth="1"/>
    <col min="14344" max="14344" width="5" style="107" customWidth="1"/>
    <col min="14345" max="14345" width="10.28515625" style="107" bestFit="1" customWidth="1"/>
    <col min="14346" max="14584" width="9.140625" style="107"/>
    <col min="14585" max="14585" width="11.85546875" style="107" bestFit="1" customWidth="1"/>
    <col min="14586" max="14587" width="11.28515625" style="107" bestFit="1" customWidth="1"/>
    <col min="14588" max="14592" width="9.140625" style="107"/>
    <col min="14593" max="14593" width="0" style="107" hidden="1" customWidth="1"/>
    <col min="14594" max="14594" width="7.85546875" style="107" customWidth="1"/>
    <col min="14595" max="14595" width="84.5703125" style="107" customWidth="1"/>
    <col min="14596" max="14596" width="12.42578125" style="107" bestFit="1" customWidth="1"/>
    <col min="14597" max="14598" width="19.5703125" style="107" customWidth="1"/>
    <col min="14599" max="14599" width="17.7109375" style="107" bestFit="1" customWidth="1"/>
    <col min="14600" max="14600" width="5" style="107" customWidth="1"/>
    <col min="14601" max="14601" width="10.28515625" style="107" bestFit="1" customWidth="1"/>
    <col min="14602" max="14840" width="9.140625" style="107"/>
    <col min="14841" max="14841" width="11.85546875" style="107" bestFit="1" customWidth="1"/>
    <col min="14842" max="14843" width="11.28515625" style="107" bestFit="1" customWidth="1"/>
    <col min="14844" max="14848" width="9.140625" style="107"/>
    <col min="14849" max="14849" width="0" style="107" hidden="1" customWidth="1"/>
    <col min="14850" max="14850" width="7.85546875" style="107" customWidth="1"/>
    <col min="14851" max="14851" width="84.5703125" style="107" customWidth="1"/>
    <col min="14852" max="14852" width="12.42578125" style="107" bestFit="1" customWidth="1"/>
    <col min="14853" max="14854" width="19.5703125" style="107" customWidth="1"/>
    <col min="14855" max="14855" width="17.7109375" style="107" bestFit="1" customWidth="1"/>
    <col min="14856" max="14856" width="5" style="107" customWidth="1"/>
    <col min="14857" max="14857" width="10.28515625" style="107" bestFit="1" customWidth="1"/>
    <col min="14858" max="15096" width="9.140625" style="107"/>
    <col min="15097" max="15097" width="11.85546875" style="107" bestFit="1" customWidth="1"/>
    <col min="15098" max="15099" width="11.28515625" style="107" bestFit="1" customWidth="1"/>
    <col min="15100" max="15104" width="9.140625" style="107"/>
    <col min="15105" max="15105" width="0" style="107" hidden="1" customWidth="1"/>
    <col min="15106" max="15106" width="7.85546875" style="107" customWidth="1"/>
    <col min="15107" max="15107" width="84.5703125" style="107" customWidth="1"/>
    <col min="15108" max="15108" width="12.42578125" style="107" bestFit="1" customWidth="1"/>
    <col min="15109" max="15110" width="19.5703125" style="107" customWidth="1"/>
    <col min="15111" max="15111" width="17.7109375" style="107" bestFit="1" customWidth="1"/>
    <col min="15112" max="15112" width="5" style="107" customWidth="1"/>
    <col min="15113" max="15113" width="10.28515625" style="107" bestFit="1" customWidth="1"/>
    <col min="15114" max="15352" width="9.140625" style="107"/>
    <col min="15353" max="15353" width="11.85546875" style="107" bestFit="1" customWidth="1"/>
    <col min="15354" max="15355" width="11.28515625" style="107" bestFit="1" customWidth="1"/>
    <col min="15356" max="15360" width="9.140625" style="107"/>
    <col min="15361" max="15361" width="0" style="107" hidden="1" customWidth="1"/>
    <col min="15362" max="15362" width="7.85546875" style="107" customWidth="1"/>
    <col min="15363" max="15363" width="84.5703125" style="107" customWidth="1"/>
    <col min="15364" max="15364" width="12.42578125" style="107" bestFit="1" customWidth="1"/>
    <col min="15365" max="15366" width="19.5703125" style="107" customWidth="1"/>
    <col min="15367" max="15367" width="17.7109375" style="107" bestFit="1" customWidth="1"/>
    <col min="15368" max="15368" width="5" style="107" customWidth="1"/>
    <col min="15369" max="15369" width="10.28515625" style="107" bestFit="1" customWidth="1"/>
    <col min="15370" max="15608" width="9.140625" style="107"/>
    <col min="15609" max="15609" width="11.85546875" style="107" bestFit="1" customWidth="1"/>
    <col min="15610" max="15611" width="11.28515625" style="107" bestFit="1" customWidth="1"/>
    <col min="15612" max="15616" width="9.140625" style="107"/>
    <col min="15617" max="15617" width="0" style="107" hidden="1" customWidth="1"/>
    <col min="15618" max="15618" width="7.85546875" style="107" customWidth="1"/>
    <col min="15619" max="15619" width="84.5703125" style="107" customWidth="1"/>
    <col min="15620" max="15620" width="12.42578125" style="107" bestFit="1" customWidth="1"/>
    <col min="15621" max="15622" width="19.5703125" style="107" customWidth="1"/>
    <col min="15623" max="15623" width="17.7109375" style="107" bestFit="1" customWidth="1"/>
    <col min="15624" max="15624" width="5" style="107" customWidth="1"/>
    <col min="15625" max="15625" width="10.28515625" style="107" bestFit="1" customWidth="1"/>
    <col min="15626" max="15864" width="9.140625" style="107"/>
    <col min="15865" max="15865" width="11.85546875" style="107" bestFit="1" customWidth="1"/>
    <col min="15866" max="15867" width="11.28515625" style="107" bestFit="1" customWidth="1"/>
    <col min="15868" max="15872" width="9.140625" style="107"/>
    <col min="15873" max="15873" width="0" style="107" hidden="1" customWidth="1"/>
    <col min="15874" max="15874" width="7.85546875" style="107" customWidth="1"/>
    <col min="15875" max="15875" width="84.5703125" style="107" customWidth="1"/>
    <col min="15876" max="15876" width="12.42578125" style="107" bestFit="1" customWidth="1"/>
    <col min="15877" max="15878" width="19.5703125" style="107" customWidth="1"/>
    <col min="15879" max="15879" width="17.7109375" style="107" bestFit="1" customWidth="1"/>
    <col min="15880" max="15880" width="5" style="107" customWidth="1"/>
    <col min="15881" max="15881" width="10.28515625" style="107" bestFit="1" customWidth="1"/>
    <col min="15882" max="16120" width="9.140625" style="107"/>
    <col min="16121" max="16121" width="11.85546875" style="107" bestFit="1" customWidth="1"/>
    <col min="16122" max="16123" width="11.28515625" style="107" bestFit="1" customWidth="1"/>
    <col min="16124" max="16128" width="9.140625" style="107"/>
    <col min="16129" max="16129" width="0" style="107" hidden="1" customWidth="1"/>
    <col min="16130" max="16130" width="7.85546875" style="107" customWidth="1"/>
    <col min="16131" max="16131" width="84.5703125" style="107" customWidth="1"/>
    <col min="16132" max="16132" width="12.42578125" style="107" bestFit="1" customWidth="1"/>
    <col min="16133" max="16134" width="19.5703125" style="107" customWidth="1"/>
    <col min="16135" max="16135" width="17.7109375" style="107" bestFit="1" customWidth="1"/>
    <col min="16136" max="16136" width="5" style="107" customWidth="1"/>
    <col min="16137" max="16137" width="10.28515625" style="107" bestFit="1" customWidth="1"/>
    <col min="16138" max="16376" width="9.140625" style="107"/>
    <col min="16377" max="16377" width="11.85546875" style="107" bestFit="1" customWidth="1"/>
    <col min="16378" max="16379" width="11.28515625" style="107" bestFit="1" customWidth="1"/>
    <col min="16380" max="16384" width="9.140625" style="107"/>
  </cols>
  <sheetData>
    <row r="1" spans="1:251" s="104" customFormat="1" x14ac:dyDescent="0.25">
      <c r="B1" s="487"/>
      <c r="C1" s="488"/>
      <c r="D1" s="488"/>
      <c r="E1" s="488"/>
      <c r="F1" s="489"/>
      <c r="IO1" s="104">
        <v>100021</v>
      </c>
      <c r="IP1" s="214">
        <v>43738</v>
      </c>
      <c r="IQ1" s="214">
        <v>43555</v>
      </c>
    </row>
    <row r="2" spans="1:251" s="104" customFormat="1" x14ac:dyDescent="0.25">
      <c r="A2" s="104" t="s">
        <v>4</v>
      </c>
      <c r="B2" s="490"/>
      <c r="C2" s="463"/>
      <c r="D2" s="463"/>
      <c r="E2" s="463"/>
      <c r="F2" s="491"/>
      <c r="IO2" s="104">
        <v>100025</v>
      </c>
    </row>
    <row r="3" spans="1:251" s="104" customFormat="1" x14ac:dyDescent="0.25">
      <c r="A3" s="104" t="s">
        <v>156</v>
      </c>
      <c r="B3" s="492"/>
      <c r="C3" s="464"/>
      <c r="D3" s="464"/>
      <c r="E3" s="464"/>
      <c r="F3" s="493"/>
      <c r="IO3" s="104">
        <v>100022</v>
      </c>
    </row>
    <row r="4" spans="1:251" s="104" customFormat="1" x14ac:dyDescent="0.25">
      <c r="A4" s="104" t="s">
        <v>164</v>
      </c>
      <c r="B4" s="492"/>
      <c r="C4" s="464"/>
      <c r="D4" s="464"/>
      <c r="E4" s="464"/>
      <c r="F4" s="493"/>
      <c r="IO4" s="104">
        <v>100023</v>
      </c>
    </row>
    <row r="5" spans="1:251" s="104" customFormat="1" x14ac:dyDescent="0.25">
      <c r="A5" s="104" t="s">
        <v>157</v>
      </c>
      <c r="B5" s="494"/>
      <c r="C5" s="465"/>
      <c r="D5" s="465"/>
      <c r="E5" s="465"/>
      <c r="F5" s="495"/>
      <c r="IO5" s="104">
        <v>100024</v>
      </c>
    </row>
    <row r="6" spans="1:251" s="104" customFormat="1" x14ac:dyDescent="0.25">
      <c r="A6" s="106" t="s">
        <v>165</v>
      </c>
      <c r="B6" s="496" t="s">
        <v>138</v>
      </c>
      <c r="C6" s="497"/>
      <c r="D6" s="497"/>
      <c r="E6" s="497"/>
      <c r="F6" s="498"/>
      <c r="IO6" s="104">
        <v>100026</v>
      </c>
    </row>
    <row r="7" spans="1:251" x14ac:dyDescent="0.25">
      <c r="A7" s="107" t="s">
        <v>162</v>
      </c>
      <c r="B7" s="499"/>
      <c r="C7" s="500"/>
      <c r="D7" s="500"/>
      <c r="E7" s="500"/>
      <c r="F7" s="501"/>
      <c r="IO7" s="104">
        <v>100027</v>
      </c>
      <c r="IP7" s="104"/>
    </row>
    <row r="8" spans="1:251" x14ac:dyDescent="0.25">
      <c r="A8" s="107" t="s">
        <v>158</v>
      </c>
      <c r="B8" s="470" t="s">
        <v>139</v>
      </c>
      <c r="C8" s="471"/>
      <c r="D8" s="471"/>
      <c r="E8" s="471"/>
      <c r="F8" s="502"/>
      <c r="IO8" s="104"/>
      <c r="IP8" s="104"/>
    </row>
    <row r="9" spans="1:251" x14ac:dyDescent="0.25">
      <c r="A9" s="108" t="s">
        <v>160</v>
      </c>
      <c r="B9" s="503"/>
      <c r="C9" s="504"/>
      <c r="D9" s="504"/>
      <c r="E9" s="504"/>
      <c r="F9" s="505"/>
      <c r="IO9" s="104"/>
      <c r="IP9" s="104"/>
    </row>
    <row r="10" spans="1:251" ht="63" x14ac:dyDescent="0.25">
      <c r="A10" s="107" t="s">
        <v>167</v>
      </c>
      <c r="B10" s="215" t="s">
        <v>8</v>
      </c>
      <c r="C10" s="444" t="s">
        <v>9</v>
      </c>
      <c r="D10" s="472"/>
      <c r="E10" s="216" t="s">
        <v>193</v>
      </c>
      <c r="F10" s="7" t="s">
        <v>194</v>
      </c>
      <c r="IO10" s="104"/>
      <c r="IP10" s="104"/>
    </row>
    <row r="11" spans="1:251" ht="31.5" x14ac:dyDescent="0.25">
      <c r="A11" s="107" t="s">
        <v>157</v>
      </c>
      <c r="B11" s="217"/>
      <c r="C11" s="473"/>
      <c r="D11" s="474"/>
      <c r="E11" s="218" t="s">
        <v>15</v>
      </c>
      <c r="F11" s="218" t="s">
        <v>15</v>
      </c>
      <c r="IO11" s="104"/>
      <c r="IP11" s="104"/>
    </row>
    <row r="12" spans="1:251" x14ac:dyDescent="0.25">
      <c r="A12" s="107" t="s">
        <v>165</v>
      </c>
      <c r="B12" s="219"/>
      <c r="C12" s="113"/>
      <c r="D12" s="114"/>
      <c r="E12" s="220"/>
      <c r="F12" s="112"/>
      <c r="IO12" s="104"/>
      <c r="IP12" s="104"/>
    </row>
    <row r="13" spans="1:251" x14ac:dyDescent="0.25">
      <c r="A13" s="107" t="s">
        <v>159</v>
      </c>
      <c r="B13" s="221">
        <v>1.1000000000000001</v>
      </c>
      <c r="C13" s="117" t="s">
        <v>149</v>
      </c>
      <c r="D13" s="15" t="s">
        <v>29</v>
      </c>
      <c r="E13" s="222">
        <v>140</v>
      </c>
      <c r="F13" s="119">
        <v>153</v>
      </c>
      <c r="IO13" s="104"/>
      <c r="IP13" s="104"/>
    </row>
    <row r="14" spans="1:251" s="120" customFormat="1" x14ac:dyDescent="0.25">
      <c r="A14" s="107" t="s">
        <v>161</v>
      </c>
      <c r="B14" s="223">
        <v>1.2</v>
      </c>
      <c r="C14" s="117" t="s">
        <v>22</v>
      </c>
      <c r="D14" s="15" t="s">
        <v>20</v>
      </c>
      <c r="E14" s="222">
        <v>140</v>
      </c>
      <c r="F14" s="119">
        <v>153</v>
      </c>
      <c r="IO14" s="104"/>
      <c r="IP14" s="104"/>
    </row>
    <row r="15" spans="1:251" s="123" customFormat="1" x14ac:dyDescent="0.25">
      <c r="A15" s="107" t="s">
        <v>163</v>
      </c>
      <c r="B15" s="224"/>
      <c r="C15" s="113"/>
      <c r="D15" s="12"/>
      <c r="E15" s="225"/>
      <c r="F15" s="126"/>
      <c r="IO15" s="104"/>
      <c r="IP15" s="104"/>
    </row>
    <row r="16" spans="1:251" s="120" customFormat="1" x14ac:dyDescent="0.25">
      <c r="A16" s="107" t="s">
        <v>168</v>
      </c>
      <c r="B16" s="226">
        <v>2</v>
      </c>
      <c r="C16" s="129" t="s">
        <v>25</v>
      </c>
      <c r="D16" s="20" t="s">
        <v>20</v>
      </c>
      <c r="E16" s="227">
        <v>23.682649169874992</v>
      </c>
      <c r="F16" s="131">
        <v>20.79401200433</v>
      </c>
      <c r="IO16" s="104"/>
      <c r="IP16" s="104"/>
    </row>
    <row r="17" spans="1:250" x14ac:dyDescent="0.25">
      <c r="A17" s="107" t="s">
        <v>170</v>
      </c>
      <c r="B17" s="224"/>
      <c r="C17" s="113"/>
      <c r="D17" s="12"/>
      <c r="E17" s="225"/>
      <c r="F17" s="126"/>
      <c r="IO17" s="104"/>
      <c r="IP17" s="104"/>
    </row>
    <row r="18" spans="1:250" x14ac:dyDescent="0.25">
      <c r="A18" s="107" t="s">
        <v>169</v>
      </c>
      <c r="B18" s="221">
        <v>3.1</v>
      </c>
      <c r="C18" s="117" t="s">
        <v>28</v>
      </c>
      <c r="D18" s="15" t="s">
        <v>29</v>
      </c>
      <c r="E18" s="222">
        <v>157.339383104376</v>
      </c>
      <c r="F18" s="119">
        <v>167.37226825114502</v>
      </c>
      <c r="IO18" s="104"/>
      <c r="IP18" s="104"/>
    </row>
    <row r="19" spans="1:250" s="120" customFormat="1" x14ac:dyDescent="0.25">
      <c r="A19" s="107"/>
      <c r="B19" s="228">
        <v>3.2</v>
      </c>
      <c r="C19" s="129" t="s">
        <v>30</v>
      </c>
      <c r="D19" s="20" t="s">
        <v>20</v>
      </c>
      <c r="E19" s="227">
        <v>163.68264916987499</v>
      </c>
      <c r="F19" s="131">
        <v>173.79401200433</v>
      </c>
      <c r="IO19" s="104"/>
      <c r="IP19" s="104"/>
    </row>
    <row r="20" spans="1:250" x14ac:dyDescent="0.25">
      <c r="B20" s="229"/>
      <c r="C20" s="134"/>
      <c r="D20" s="114"/>
      <c r="E20" s="225"/>
      <c r="F20" s="126"/>
      <c r="H20" s="123"/>
      <c r="IO20" s="104"/>
      <c r="IP20" s="104"/>
    </row>
    <row r="21" spans="1:250" s="139" customFormat="1" x14ac:dyDescent="0.25">
      <c r="A21" s="107"/>
      <c r="B21" s="230">
        <v>4.0999999999999996</v>
      </c>
      <c r="C21" s="136" t="s">
        <v>33</v>
      </c>
      <c r="D21" s="34" t="s">
        <v>34</v>
      </c>
      <c r="E21" s="231"/>
      <c r="F21" s="138"/>
      <c r="H21" s="136"/>
      <c r="IO21" s="104"/>
      <c r="IP21" s="104"/>
    </row>
    <row r="22" spans="1:250" x14ac:dyDescent="0.25">
      <c r="B22" s="232"/>
      <c r="C22" s="123" t="s">
        <v>195</v>
      </c>
      <c r="D22" s="15"/>
      <c r="E22" s="233">
        <v>1124225.6336999999</v>
      </c>
      <c r="F22" s="234">
        <v>1093936.3938</v>
      </c>
      <c r="G22" s="143"/>
      <c r="H22" s="123"/>
      <c r="IO22" s="104"/>
      <c r="IP22" s="104"/>
    </row>
    <row r="23" spans="1:250" x14ac:dyDescent="0.25">
      <c r="B23" s="232"/>
      <c r="C23" s="123" t="s">
        <v>38</v>
      </c>
      <c r="D23" s="15"/>
      <c r="E23" s="233">
        <v>1124225.6336999999</v>
      </c>
      <c r="F23" s="234">
        <v>1093936.3938</v>
      </c>
      <c r="G23" s="143"/>
      <c r="H23" s="123"/>
      <c r="IO23" s="104"/>
      <c r="IP23" s="104"/>
    </row>
    <row r="24" spans="1:250" x14ac:dyDescent="0.25">
      <c r="B24" s="232"/>
      <c r="C24" s="123" t="s">
        <v>196</v>
      </c>
      <c r="D24" s="15"/>
      <c r="E24" s="233">
        <v>1122920.4934</v>
      </c>
      <c r="F24" s="234" t="s">
        <v>178</v>
      </c>
      <c r="G24" s="143"/>
      <c r="H24" s="123"/>
      <c r="IO24" s="104"/>
      <c r="IP24" s="104"/>
    </row>
    <row r="25" spans="1:250" x14ac:dyDescent="0.25">
      <c r="B25" s="232"/>
      <c r="C25" s="123"/>
      <c r="D25" s="15"/>
      <c r="E25" s="235"/>
      <c r="F25" s="236"/>
      <c r="G25" s="143"/>
      <c r="H25" s="123"/>
      <c r="IO25" s="104"/>
      <c r="IP25" s="104"/>
    </row>
    <row r="26" spans="1:250" s="139" customFormat="1" x14ac:dyDescent="0.25">
      <c r="A26" s="107"/>
      <c r="B26" s="230">
        <v>4.2</v>
      </c>
      <c r="C26" s="136" t="s">
        <v>197</v>
      </c>
      <c r="D26" s="34" t="s">
        <v>34</v>
      </c>
      <c r="E26" s="235"/>
      <c r="F26" s="236"/>
      <c r="G26" s="147"/>
      <c r="H26" s="136"/>
      <c r="IO26" s="104"/>
      <c r="IP26" s="104"/>
    </row>
    <row r="27" spans="1:250" x14ac:dyDescent="0.25">
      <c r="B27" s="232"/>
      <c r="C27" s="123" t="s">
        <v>195</v>
      </c>
      <c r="D27" s="15"/>
      <c r="E27" s="233">
        <v>1169549.7106999999</v>
      </c>
      <c r="F27" s="234">
        <v>1135908.5752000001</v>
      </c>
      <c r="G27" s="143"/>
      <c r="H27" s="123"/>
      <c r="IO27" s="104"/>
      <c r="IP27" s="104"/>
    </row>
    <row r="28" spans="1:250" x14ac:dyDescent="0.25">
      <c r="B28" s="232"/>
      <c r="C28" s="123" t="s">
        <v>38</v>
      </c>
      <c r="D28" s="15"/>
      <c r="E28" s="233">
        <v>1169549.7106999999</v>
      </c>
      <c r="F28" s="234">
        <v>1135908.5752000001</v>
      </c>
      <c r="H28" s="123"/>
      <c r="IO28" s="104"/>
      <c r="IP28" s="104"/>
    </row>
    <row r="29" spans="1:250" x14ac:dyDescent="0.25">
      <c r="B29" s="232"/>
      <c r="C29" s="123" t="s">
        <v>196</v>
      </c>
      <c r="D29" s="15"/>
      <c r="E29" s="233">
        <v>1168191.9526</v>
      </c>
      <c r="F29" s="234" t="s">
        <v>178</v>
      </c>
      <c r="H29" s="123"/>
    </row>
    <row r="30" spans="1:250" x14ac:dyDescent="0.25">
      <c r="B30" s="237">
        <v>4.3</v>
      </c>
      <c r="C30" s="33" t="s">
        <v>44</v>
      </c>
      <c r="D30" s="34" t="s">
        <v>34</v>
      </c>
      <c r="E30" s="238"/>
      <c r="F30" s="31"/>
      <c r="G30" s="147"/>
      <c r="H30" s="123"/>
    </row>
    <row r="31" spans="1:250" x14ac:dyDescent="0.25">
      <c r="B31" s="232"/>
      <c r="C31" s="33" t="s">
        <v>45</v>
      </c>
      <c r="D31" s="34"/>
      <c r="E31" s="238"/>
      <c r="F31" s="31"/>
      <c r="G31" s="148"/>
      <c r="H31" s="123"/>
    </row>
    <row r="32" spans="1:250" x14ac:dyDescent="0.25">
      <c r="B32" s="232"/>
      <c r="C32" s="14" t="s">
        <v>36</v>
      </c>
      <c r="D32" s="34"/>
      <c r="E32" s="238" t="s">
        <v>172</v>
      </c>
      <c r="F32" s="31" t="s">
        <v>172</v>
      </c>
    </row>
    <row r="33" spans="1:9" x14ac:dyDescent="0.25">
      <c r="B33" s="232"/>
      <c r="C33" s="33" t="s">
        <v>47</v>
      </c>
      <c r="D33" s="15"/>
      <c r="E33" s="239"/>
      <c r="F33" s="41"/>
      <c r="G33" s="147"/>
    </row>
    <row r="34" spans="1:9" x14ac:dyDescent="0.25">
      <c r="B34" s="240"/>
      <c r="C34" s="19" t="s">
        <v>36</v>
      </c>
      <c r="D34" s="151"/>
      <c r="E34" s="241" t="s">
        <v>172</v>
      </c>
      <c r="F34" s="153" t="s">
        <v>172</v>
      </c>
    </row>
    <row r="35" spans="1:9" s="123" customFormat="1" x14ac:dyDescent="0.25">
      <c r="A35" t="s">
        <v>52</v>
      </c>
      <c r="B35" s="232"/>
      <c r="D35" s="154"/>
      <c r="E35" s="231"/>
      <c r="F35" s="138"/>
    </row>
    <row r="36" spans="1:9" x14ac:dyDescent="0.25">
      <c r="A36" t="s">
        <v>48</v>
      </c>
      <c r="B36" s="232"/>
      <c r="C36" s="155" t="s">
        <v>49</v>
      </c>
      <c r="D36" s="156"/>
      <c r="E36" s="231"/>
      <c r="F36" s="138"/>
    </row>
    <row r="37" spans="1:9" x14ac:dyDescent="0.25">
      <c r="A37" t="s">
        <v>50</v>
      </c>
      <c r="B37" s="232">
        <v>5.0999999999999996</v>
      </c>
      <c r="C37" s="123" t="s">
        <v>51</v>
      </c>
      <c r="D37" s="15" t="s">
        <v>29</v>
      </c>
      <c r="E37" s="231" t="s">
        <v>46</v>
      </c>
      <c r="F37" s="138" t="s">
        <v>46</v>
      </c>
    </row>
    <row r="38" spans="1:9" x14ac:dyDescent="0.25">
      <c r="A38" t="s">
        <v>57</v>
      </c>
      <c r="B38" s="232">
        <v>5.2</v>
      </c>
      <c r="C38" s="123" t="s">
        <v>52</v>
      </c>
      <c r="D38" s="15" t="s">
        <v>29</v>
      </c>
      <c r="E38" s="242">
        <v>7.2775248930000007</v>
      </c>
      <c r="F38" s="158">
        <v>9.2759122660000006</v>
      </c>
    </row>
    <row r="39" spans="1:9" x14ac:dyDescent="0.25">
      <c r="B39" s="232">
        <v>5.3</v>
      </c>
      <c r="C39" s="123" t="s">
        <v>54</v>
      </c>
      <c r="D39" s="15" t="s">
        <v>29</v>
      </c>
      <c r="E39" s="231" t="s">
        <v>46</v>
      </c>
      <c r="F39" s="138" t="s">
        <v>46</v>
      </c>
    </row>
    <row r="40" spans="1:9" x14ac:dyDescent="0.25">
      <c r="B40" s="232"/>
      <c r="C40" s="123" t="s">
        <v>55</v>
      </c>
      <c r="D40" s="15"/>
      <c r="E40" s="243"/>
      <c r="F40" s="160"/>
    </row>
    <row r="41" spans="1:9" x14ac:dyDescent="0.25">
      <c r="A41" t="s">
        <v>63</v>
      </c>
      <c r="B41" s="232">
        <v>5.4</v>
      </c>
      <c r="C41" s="123" t="s">
        <v>56</v>
      </c>
      <c r="D41" s="15" t="s">
        <v>29</v>
      </c>
      <c r="E41" s="231" t="s">
        <v>46</v>
      </c>
      <c r="F41" s="138" t="s">
        <v>46</v>
      </c>
    </row>
    <row r="42" spans="1:9" s="161" customFormat="1" x14ac:dyDescent="0.25">
      <c r="A42" t="s">
        <v>61</v>
      </c>
      <c r="B42" s="232">
        <v>5.5</v>
      </c>
      <c r="C42" s="123" t="s">
        <v>58</v>
      </c>
      <c r="D42" s="15" t="s">
        <v>29</v>
      </c>
      <c r="E42" s="242">
        <v>3.6550419999999998E-3</v>
      </c>
      <c r="F42" s="158">
        <v>5.0479874000000001E-2</v>
      </c>
    </row>
    <row r="43" spans="1:9" x14ac:dyDescent="0.25">
      <c r="A43" t="s">
        <v>65</v>
      </c>
      <c r="B43" s="232">
        <v>5.6</v>
      </c>
      <c r="C43" s="123" t="s">
        <v>59</v>
      </c>
      <c r="D43" s="15" t="s">
        <v>20</v>
      </c>
      <c r="E43" s="242">
        <v>7.2811799350000008</v>
      </c>
      <c r="F43" s="158">
        <v>9.3263921400000012</v>
      </c>
    </row>
    <row r="44" spans="1:9" x14ac:dyDescent="0.25">
      <c r="A44" s="14" t="s">
        <v>177</v>
      </c>
      <c r="B44" s="229"/>
      <c r="C44" s="134"/>
      <c r="D44" s="114"/>
      <c r="E44" s="244"/>
      <c r="F44" s="165"/>
    </row>
    <row r="45" spans="1:9" x14ac:dyDescent="0.25">
      <c r="A45" s="14" t="s">
        <v>72</v>
      </c>
      <c r="B45" s="232"/>
      <c r="C45" s="155" t="s">
        <v>60</v>
      </c>
      <c r="D45" s="154"/>
      <c r="E45" s="231"/>
      <c r="F45" s="138"/>
    </row>
    <row r="46" spans="1:9" x14ac:dyDescent="0.25">
      <c r="A46" s="14" t="s">
        <v>74</v>
      </c>
      <c r="B46" s="232">
        <v>6.1</v>
      </c>
      <c r="C46" s="123" t="s">
        <v>62</v>
      </c>
      <c r="D46" s="15" t="s">
        <v>29</v>
      </c>
      <c r="E46" s="242">
        <v>0.76766742627118656</v>
      </c>
      <c r="F46" s="158">
        <v>0.98659094661016944</v>
      </c>
    </row>
    <row r="47" spans="1:9" x14ac:dyDescent="0.25">
      <c r="A47" s="14" t="s">
        <v>75</v>
      </c>
      <c r="B47" s="232">
        <v>6.2</v>
      </c>
      <c r="C47" s="123" t="s">
        <v>64</v>
      </c>
      <c r="D47" s="15" t="s">
        <v>29</v>
      </c>
      <c r="E47" s="242">
        <v>7.214944E-3</v>
      </c>
      <c r="F47" s="158">
        <v>7.3272779999999996E-3</v>
      </c>
      <c r="H47" s="123"/>
      <c r="I47" s="123"/>
    </row>
    <row r="48" spans="1:9" x14ac:dyDescent="0.25">
      <c r="A48" s="14" t="s">
        <v>77</v>
      </c>
      <c r="B48" s="232">
        <v>6.3</v>
      </c>
      <c r="C48" s="123" t="s">
        <v>66</v>
      </c>
      <c r="D48" s="15" t="s">
        <v>29</v>
      </c>
      <c r="E48" s="242">
        <v>0.79973382727118658</v>
      </c>
      <c r="F48" s="158">
        <v>1.0272980436101695</v>
      </c>
      <c r="H48" s="123"/>
      <c r="I48" s="123"/>
    </row>
    <row r="49" spans="1:9" x14ac:dyDescent="0.25">
      <c r="A49" s="14" t="s">
        <v>79</v>
      </c>
      <c r="B49" s="232">
        <v>6.4</v>
      </c>
      <c r="C49" s="123" t="s">
        <v>175</v>
      </c>
      <c r="D49" s="154" t="s">
        <v>68</v>
      </c>
      <c r="E49" s="245">
        <v>9.5999999999999992E-3</v>
      </c>
      <c r="F49" s="245">
        <v>9.5999999999999992E-3</v>
      </c>
      <c r="H49" s="123"/>
      <c r="I49" s="123"/>
    </row>
    <row r="50" spans="1:9" x14ac:dyDescent="0.25">
      <c r="A50" s="14" t="s">
        <v>81</v>
      </c>
      <c r="B50" s="232"/>
      <c r="C50" s="123" t="s">
        <v>176</v>
      </c>
      <c r="D50" s="154"/>
      <c r="E50" s="231"/>
      <c r="F50" s="138"/>
      <c r="H50" s="123"/>
      <c r="I50" s="123"/>
    </row>
    <row r="51" spans="1:9" ht="16.5" thickBot="1" x14ac:dyDescent="0.3">
      <c r="A51" s="14" t="s">
        <v>74</v>
      </c>
      <c r="B51" s="246">
        <v>6.5</v>
      </c>
      <c r="C51" s="168" t="s">
        <v>69</v>
      </c>
      <c r="D51" s="169" t="s">
        <v>68</v>
      </c>
      <c r="E51" s="247">
        <v>1.17E-2</v>
      </c>
      <c r="F51" s="247">
        <v>1.17E-2</v>
      </c>
      <c r="H51" s="123"/>
      <c r="I51" s="123"/>
    </row>
    <row r="52" spans="1:9" x14ac:dyDescent="0.25">
      <c r="A52" s="14" t="s">
        <v>75</v>
      </c>
      <c r="B52" s="232"/>
      <c r="C52" s="117"/>
      <c r="D52" s="154"/>
      <c r="E52" s="231"/>
      <c r="F52" s="138"/>
      <c r="H52" s="123"/>
      <c r="I52" s="123"/>
    </row>
    <row r="53" spans="1:9" x14ac:dyDescent="0.25">
      <c r="A53" s="14" t="s">
        <v>77</v>
      </c>
      <c r="B53" s="248">
        <v>7.1</v>
      </c>
      <c r="C53" s="14" t="s">
        <v>70</v>
      </c>
      <c r="D53" s="61"/>
      <c r="E53" s="249">
        <v>4.0315818854621766E-2</v>
      </c>
      <c r="F53" s="62">
        <v>3.836802728008859E-2</v>
      </c>
    </row>
    <row r="54" spans="1:9" x14ac:dyDescent="0.25">
      <c r="B54" s="248">
        <v>7.2</v>
      </c>
      <c r="C54" s="14" t="s">
        <v>71</v>
      </c>
      <c r="D54" s="15"/>
      <c r="E54" s="238"/>
      <c r="F54" s="31"/>
    </row>
    <row r="55" spans="1:9" x14ac:dyDescent="0.25">
      <c r="B55" s="248"/>
      <c r="C55" s="14" t="s">
        <v>72</v>
      </c>
      <c r="D55" s="15" t="s">
        <v>73</v>
      </c>
      <c r="E55" s="249">
        <v>9.5192914683240273E-2</v>
      </c>
      <c r="F55" s="62">
        <v>9.1322964120946315E-2</v>
      </c>
    </row>
    <row r="56" spans="1:9" x14ac:dyDescent="0.25">
      <c r="B56" s="248"/>
      <c r="C56" s="14" t="s">
        <v>74</v>
      </c>
      <c r="D56" s="15" t="s">
        <v>73</v>
      </c>
      <c r="E56" s="250" t="s">
        <v>76</v>
      </c>
      <c r="F56" s="52" t="s">
        <v>76</v>
      </c>
    </row>
    <row r="57" spans="1:9" x14ac:dyDescent="0.25">
      <c r="B57" s="248"/>
      <c r="C57" s="14" t="s">
        <v>75</v>
      </c>
      <c r="D57" s="15" t="s">
        <v>73</v>
      </c>
      <c r="E57" s="250" t="s">
        <v>76</v>
      </c>
      <c r="F57" s="52" t="s">
        <v>76</v>
      </c>
    </row>
    <row r="58" spans="1:9" x14ac:dyDescent="0.25">
      <c r="B58" s="248"/>
      <c r="C58" s="14" t="s">
        <v>77</v>
      </c>
      <c r="D58" s="15" t="s">
        <v>73</v>
      </c>
      <c r="E58" s="249">
        <v>9.8070603609085108E-2</v>
      </c>
      <c r="F58" s="62">
        <v>9.4626650214195265E-2</v>
      </c>
    </row>
    <row r="59" spans="1:9" x14ac:dyDescent="0.25">
      <c r="B59" s="248"/>
      <c r="C59" s="14" t="s">
        <v>78</v>
      </c>
      <c r="D59" s="15"/>
      <c r="E59" s="251">
        <v>43132</v>
      </c>
      <c r="F59" s="63">
        <v>43228</v>
      </c>
    </row>
    <row r="60" spans="1:9" x14ac:dyDescent="0.25">
      <c r="B60" s="248">
        <v>7.3</v>
      </c>
      <c r="C60" s="14" t="s">
        <v>79</v>
      </c>
      <c r="D60" s="61"/>
      <c r="E60" s="250">
        <v>6.8110980087391582E-2</v>
      </c>
      <c r="F60" s="52">
        <v>6.8110980087391582E-2</v>
      </c>
    </row>
    <row r="61" spans="1:9" x14ac:dyDescent="0.25">
      <c r="B61" s="248">
        <v>7.4</v>
      </c>
      <c r="C61" s="14" t="s">
        <v>80</v>
      </c>
      <c r="D61" s="15"/>
      <c r="E61" s="238"/>
      <c r="F61" s="31"/>
    </row>
    <row r="62" spans="1:9" x14ac:dyDescent="0.25">
      <c r="B62" s="248"/>
      <c r="C62" s="14" t="s">
        <v>81</v>
      </c>
      <c r="D62" s="15" t="s">
        <v>73</v>
      </c>
      <c r="E62" s="250">
        <v>0.13654232706610392</v>
      </c>
      <c r="F62" s="250">
        <v>0.13654232706610392</v>
      </c>
    </row>
    <row r="63" spans="1:9" x14ac:dyDescent="0.25">
      <c r="B63" s="248"/>
      <c r="C63" s="14" t="s">
        <v>74</v>
      </c>
      <c r="D63" s="15" t="s">
        <v>73</v>
      </c>
      <c r="E63" s="250" t="s">
        <v>76</v>
      </c>
      <c r="F63" s="52" t="s">
        <v>76</v>
      </c>
    </row>
    <row r="64" spans="1:9" x14ac:dyDescent="0.25">
      <c r="B64" s="248"/>
      <c r="C64" s="14" t="s">
        <v>75</v>
      </c>
      <c r="D64" s="15" t="s">
        <v>73</v>
      </c>
      <c r="E64" s="250" t="s">
        <v>76</v>
      </c>
      <c r="F64" s="52" t="s">
        <v>76</v>
      </c>
    </row>
    <row r="65" spans="2:6" x14ac:dyDescent="0.25">
      <c r="B65" s="248"/>
      <c r="C65" s="14" t="s">
        <v>77</v>
      </c>
      <c r="D65" s="15" t="s">
        <v>73</v>
      </c>
      <c r="E65" s="250">
        <v>9.3505945375714994E-2</v>
      </c>
      <c r="F65" s="52">
        <v>9.9003642339935194E-2</v>
      </c>
    </row>
    <row r="66" spans="2:6" ht="31.5" x14ac:dyDescent="0.25">
      <c r="B66" s="252"/>
      <c r="C66" s="14" t="s">
        <v>82</v>
      </c>
      <c r="D66" s="15"/>
      <c r="E66" s="253" t="s">
        <v>83</v>
      </c>
      <c r="F66" s="254" t="s">
        <v>83</v>
      </c>
    </row>
    <row r="67" spans="2:6" x14ac:dyDescent="0.25">
      <c r="B67" s="255">
        <v>8</v>
      </c>
      <c r="C67" s="66" t="s">
        <v>84</v>
      </c>
      <c r="D67" s="67" t="s">
        <v>20</v>
      </c>
      <c r="E67" s="256" t="s">
        <v>46</v>
      </c>
      <c r="F67" s="176" t="s">
        <v>46</v>
      </c>
    </row>
    <row r="68" spans="2:6" x14ac:dyDescent="0.25">
      <c r="B68" s="255">
        <v>9</v>
      </c>
      <c r="C68" s="177" t="s">
        <v>85</v>
      </c>
      <c r="D68" s="67" t="s">
        <v>20</v>
      </c>
      <c r="E68" s="256" t="s">
        <v>46</v>
      </c>
      <c r="F68" s="176" t="s">
        <v>46</v>
      </c>
    </row>
    <row r="69" spans="2:6" s="161" customFormat="1" x14ac:dyDescent="0.25">
      <c r="B69" s="255">
        <v>10</v>
      </c>
      <c r="C69" s="66" t="s">
        <v>86</v>
      </c>
      <c r="D69" s="67" t="s">
        <v>20</v>
      </c>
      <c r="E69" s="257">
        <v>37.86</v>
      </c>
      <c r="F69" s="178">
        <v>42.1</v>
      </c>
    </row>
    <row r="70" spans="2:6" x14ac:dyDescent="0.25">
      <c r="B70" s="258" t="s">
        <v>76</v>
      </c>
      <c r="C70" s="259" t="s">
        <v>179</v>
      </c>
      <c r="D70" s="180"/>
      <c r="E70" s="259" t="s">
        <v>198</v>
      </c>
      <c r="F70" s="179"/>
    </row>
    <row r="71" spans="2:6" x14ac:dyDescent="0.25">
      <c r="B71" s="260" t="s">
        <v>87</v>
      </c>
      <c r="C71" s="448" t="s">
        <v>88</v>
      </c>
      <c r="D71" s="450"/>
      <c r="E71" s="113"/>
      <c r="F71" s="261"/>
    </row>
    <row r="72" spans="2:6" x14ac:dyDescent="0.25">
      <c r="B72" s="485" t="s">
        <v>90</v>
      </c>
      <c r="C72" s="477"/>
      <c r="D72" s="477"/>
      <c r="E72" s="477"/>
      <c r="F72" s="486"/>
    </row>
    <row r="73" spans="2:6" x14ac:dyDescent="0.25">
      <c r="B73" s="485" t="s">
        <v>91</v>
      </c>
      <c r="C73" s="477"/>
      <c r="D73" s="477"/>
      <c r="E73" s="477"/>
      <c r="F73" s="486"/>
    </row>
    <row r="74" spans="2:6" x14ac:dyDescent="0.25">
      <c r="B74" s="485" t="s">
        <v>92</v>
      </c>
      <c r="C74" s="477"/>
      <c r="D74" s="477"/>
      <c r="E74" s="477"/>
      <c r="F74" s="486"/>
    </row>
    <row r="75" spans="2:6" x14ac:dyDescent="0.25">
      <c r="B75" s="448" t="s">
        <v>93</v>
      </c>
      <c r="C75" s="449"/>
      <c r="D75" s="449"/>
      <c r="E75" s="449"/>
      <c r="F75" s="450"/>
    </row>
    <row r="76" spans="2:6" x14ac:dyDescent="0.25">
      <c r="B76" s="485" t="s">
        <v>94</v>
      </c>
      <c r="C76" s="477"/>
      <c r="D76" s="477"/>
      <c r="E76" s="477"/>
      <c r="F76" s="486"/>
    </row>
  </sheetData>
  <mergeCells count="12">
    <mergeCell ref="B76:F76"/>
    <mergeCell ref="B1:F1"/>
    <mergeCell ref="B2:F5"/>
    <mergeCell ref="B6:F6"/>
    <mergeCell ref="B7:F7"/>
    <mergeCell ref="B8:F9"/>
    <mergeCell ref="C10:D11"/>
    <mergeCell ref="C71:D71"/>
    <mergeCell ref="B72:F72"/>
    <mergeCell ref="B73:F73"/>
    <mergeCell ref="B74:F74"/>
    <mergeCell ref="B75:F75"/>
  </mergeCells>
  <hyperlinks>
    <hyperlink ref="E47" r:id="rId1" display="0.01@"/>
    <hyperlink ref="F47" r:id="rId2" display="0.01@"/>
  </hyperlinks>
  <pageMargins left="0.7" right="0.7" top="0.75" bottom="0.75" header="0.3" footer="0.3"/>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topLeftCell="A4" workbookViewId="0">
      <selection activeCell="C10" sqref="C10"/>
    </sheetView>
  </sheetViews>
  <sheetFormatPr defaultRowHeight="15.75" x14ac:dyDescent="0.25"/>
  <cols>
    <col min="1" max="1" width="6.28515625" style="104" bestFit="1" customWidth="1"/>
    <col min="2" max="2" width="37.42578125" style="104" customWidth="1"/>
    <col min="3" max="3" width="37.140625" style="104" bestFit="1" customWidth="1"/>
    <col min="4" max="4" width="37.7109375" style="104" bestFit="1" customWidth="1"/>
    <col min="5" max="5" width="19.85546875" style="104" customWidth="1"/>
    <col min="6" max="6" width="21.140625" style="104" customWidth="1"/>
    <col min="7" max="7" width="13.85546875" style="104" bestFit="1" customWidth="1"/>
    <col min="8" max="8" width="12" style="104" bestFit="1" customWidth="1"/>
    <col min="9" max="9" width="8.85546875" style="104" customWidth="1"/>
    <col min="10" max="256" width="9.140625" style="104"/>
    <col min="257" max="257" width="6.28515625" style="104" bestFit="1" customWidth="1"/>
    <col min="258" max="258" width="37.42578125" style="104" customWidth="1"/>
    <col min="259" max="259" width="37.140625" style="104" bestFit="1" customWidth="1"/>
    <col min="260" max="260" width="37.7109375" style="104" bestFit="1" customWidth="1"/>
    <col min="261" max="261" width="19.85546875" style="104" customWidth="1"/>
    <col min="262" max="262" width="21.140625" style="104" customWidth="1"/>
    <col min="263" max="263" width="13.85546875" style="104" bestFit="1" customWidth="1"/>
    <col min="264" max="264" width="12" style="104" bestFit="1" customWidth="1"/>
    <col min="265" max="265" width="8.85546875" style="104" customWidth="1"/>
    <col min="266" max="512" width="9.140625" style="104"/>
    <col min="513" max="513" width="6.28515625" style="104" bestFit="1" customWidth="1"/>
    <col min="514" max="514" width="37.42578125" style="104" customWidth="1"/>
    <col min="515" max="515" width="37.140625" style="104" bestFit="1" customWidth="1"/>
    <col min="516" max="516" width="37.7109375" style="104" bestFit="1" customWidth="1"/>
    <col min="517" max="517" width="19.85546875" style="104" customWidth="1"/>
    <col min="518" max="518" width="21.140625" style="104" customWidth="1"/>
    <col min="519" max="519" width="13.85546875" style="104" bestFit="1" customWidth="1"/>
    <col min="520" max="520" width="12" style="104" bestFit="1" customWidth="1"/>
    <col min="521" max="521" width="8.85546875" style="104" customWidth="1"/>
    <col min="522" max="768" width="9.140625" style="104"/>
    <col min="769" max="769" width="6.28515625" style="104" bestFit="1" customWidth="1"/>
    <col min="770" max="770" width="37.42578125" style="104" customWidth="1"/>
    <col min="771" max="771" width="37.140625" style="104" bestFit="1" customWidth="1"/>
    <col min="772" max="772" width="37.7109375" style="104" bestFit="1" customWidth="1"/>
    <col min="773" max="773" width="19.85546875" style="104" customWidth="1"/>
    <col min="774" max="774" width="21.140625" style="104" customWidth="1"/>
    <col min="775" max="775" width="13.85546875" style="104" bestFit="1" customWidth="1"/>
    <col min="776" max="776" width="12" style="104" bestFit="1" customWidth="1"/>
    <col min="777" max="777" width="8.85546875" style="104" customWidth="1"/>
    <col min="778" max="1024" width="9.140625" style="104"/>
    <col min="1025" max="1025" width="6.28515625" style="104" bestFit="1" customWidth="1"/>
    <col min="1026" max="1026" width="37.42578125" style="104" customWidth="1"/>
    <col min="1027" max="1027" width="37.140625" style="104" bestFit="1" customWidth="1"/>
    <col min="1028" max="1028" width="37.7109375" style="104" bestFit="1" customWidth="1"/>
    <col min="1029" max="1029" width="19.85546875" style="104" customWidth="1"/>
    <col min="1030" max="1030" width="21.140625" style="104" customWidth="1"/>
    <col min="1031" max="1031" width="13.85546875" style="104" bestFit="1" customWidth="1"/>
    <col min="1032" max="1032" width="12" style="104" bestFit="1" customWidth="1"/>
    <col min="1033" max="1033" width="8.85546875" style="104" customWidth="1"/>
    <col min="1034" max="1280" width="9.140625" style="104"/>
    <col min="1281" max="1281" width="6.28515625" style="104" bestFit="1" customWidth="1"/>
    <col min="1282" max="1282" width="37.42578125" style="104" customWidth="1"/>
    <col min="1283" max="1283" width="37.140625" style="104" bestFit="1" customWidth="1"/>
    <col min="1284" max="1284" width="37.7109375" style="104" bestFit="1" customWidth="1"/>
    <col min="1285" max="1285" width="19.85546875" style="104" customWidth="1"/>
    <col min="1286" max="1286" width="21.140625" style="104" customWidth="1"/>
    <col min="1287" max="1287" width="13.85546875" style="104" bestFit="1" customWidth="1"/>
    <col min="1288" max="1288" width="12" style="104" bestFit="1" customWidth="1"/>
    <col min="1289" max="1289" width="8.85546875" style="104" customWidth="1"/>
    <col min="1290" max="1536" width="9.140625" style="104"/>
    <col min="1537" max="1537" width="6.28515625" style="104" bestFit="1" customWidth="1"/>
    <col min="1538" max="1538" width="37.42578125" style="104" customWidth="1"/>
    <col min="1539" max="1539" width="37.140625" style="104" bestFit="1" customWidth="1"/>
    <col min="1540" max="1540" width="37.7109375" style="104" bestFit="1" customWidth="1"/>
    <col min="1541" max="1541" width="19.85546875" style="104" customWidth="1"/>
    <col min="1542" max="1542" width="21.140625" style="104" customWidth="1"/>
    <col min="1543" max="1543" width="13.85546875" style="104" bestFit="1" customWidth="1"/>
    <col min="1544" max="1544" width="12" style="104" bestFit="1" customWidth="1"/>
    <col min="1545" max="1545" width="8.85546875" style="104" customWidth="1"/>
    <col min="1546" max="1792" width="9.140625" style="104"/>
    <col min="1793" max="1793" width="6.28515625" style="104" bestFit="1" customWidth="1"/>
    <col min="1794" max="1794" width="37.42578125" style="104" customWidth="1"/>
    <col min="1795" max="1795" width="37.140625" style="104" bestFit="1" customWidth="1"/>
    <col min="1796" max="1796" width="37.7109375" style="104" bestFit="1" customWidth="1"/>
    <col min="1797" max="1797" width="19.85546875" style="104" customWidth="1"/>
    <col min="1798" max="1798" width="21.140625" style="104" customWidth="1"/>
    <col min="1799" max="1799" width="13.85546875" style="104" bestFit="1" customWidth="1"/>
    <col min="1800" max="1800" width="12" style="104" bestFit="1" customWidth="1"/>
    <col min="1801" max="1801" width="8.85546875" style="104" customWidth="1"/>
    <col min="1802" max="2048" width="9.140625" style="104"/>
    <col min="2049" max="2049" width="6.28515625" style="104" bestFit="1" customWidth="1"/>
    <col min="2050" max="2050" width="37.42578125" style="104" customWidth="1"/>
    <col min="2051" max="2051" width="37.140625" style="104" bestFit="1" customWidth="1"/>
    <col min="2052" max="2052" width="37.7109375" style="104" bestFit="1" customWidth="1"/>
    <col min="2053" max="2053" width="19.85546875" style="104" customWidth="1"/>
    <col min="2054" max="2054" width="21.140625" style="104" customWidth="1"/>
    <col min="2055" max="2055" width="13.85546875" style="104" bestFit="1" customWidth="1"/>
    <col min="2056" max="2056" width="12" style="104" bestFit="1" customWidth="1"/>
    <col min="2057" max="2057" width="8.85546875" style="104" customWidth="1"/>
    <col min="2058" max="2304" width="9.140625" style="104"/>
    <col min="2305" max="2305" width="6.28515625" style="104" bestFit="1" customWidth="1"/>
    <col min="2306" max="2306" width="37.42578125" style="104" customWidth="1"/>
    <col min="2307" max="2307" width="37.140625" style="104" bestFit="1" customWidth="1"/>
    <col min="2308" max="2308" width="37.7109375" style="104" bestFit="1" customWidth="1"/>
    <col min="2309" max="2309" width="19.85546875" style="104" customWidth="1"/>
    <col min="2310" max="2310" width="21.140625" style="104" customWidth="1"/>
    <col min="2311" max="2311" width="13.85546875" style="104" bestFit="1" customWidth="1"/>
    <col min="2312" max="2312" width="12" style="104" bestFit="1" customWidth="1"/>
    <col min="2313" max="2313" width="8.85546875" style="104" customWidth="1"/>
    <col min="2314" max="2560" width="9.140625" style="104"/>
    <col min="2561" max="2561" width="6.28515625" style="104" bestFit="1" customWidth="1"/>
    <col min="2562" max="2562" width="37.42578125" style="104" customWidth="1"/>
    <col min="2563" max="2563" width="37.140625" style="104" bestFit="1" customWidth="1"/>
    <col min="2564" max="2564" width="37.7109375" style="104" bestFit="1" customWidth="1"/>
    <col min="2565" max="2565" width="19.85546875" style="104" customWidth="1"/>
    <col min="2566" max="2566" width="21.140625" style="104" customWidth="1"/>
    <col min="2567" max="2567" width="13.85546875" style="104" bestFit="1" customWidth="1"/>
    <col min="2568" max="2568" width="12" style="104" bestFit="1" customWidth="1"/>
    <col min="2569" max="2569" width="8.85546875" style="104" customWidth="1"/>
    <col min="2570" max="2816" width="9.140625" style="104"/>
    <col min="2817" max="2817" width="6.28515625" style="104" bestFit="1" customWidth="1"/>
    <col min="2818" max="2818" width="37.42578125" style="104" customWidth="1"/>
    <col min="2819" max="2819" width="37.140625" style="104" bestFit="1" customWidth="1"/>
    <col min="2820" max="2820" width="37.7109375" style="104" bestFit="1" customWidth="1"/>
    <col min="2821" max="2821" width="19.85546875" style="104" customWidth="1"/>
    <col min="2822" max="2822" width="21.140625" style="104" customWidth="1"/>
    <col min="2823" max="2823" width="13.85546875" style="104" bestFit="1" customWidth="1"/>
    <col min="2824" max="2824" width="12" style="104" bestFit="1" customWidth="1"/>
    <col min="2825" max="2825" width="8.85546875" style="104" customWidth="1"/>
    <col min="2826" max="3072" width="9.140625" style="104"/>
    <col min="3073" max="3073" width="6.28515625" style="104" bestFit="1" customWidth="1"/>
    <col min="3074" max="3074" width="37.42578125" style="104" customWidth="1"/>
    <col min="3075" max="3075" width="37.140625" style="104" bestFit="1" customWidth="1"/>
    <col min="3076" max="3076" width="37.7109375" style="104" bestFit="1" customWidth="1"/>
    <col min="3077" max="3077" width="19.85546875" style="104" customWidth="1"/>
    <col min="3078" max="3078" width="21.140625" style="104" customWidth="1"/>
    <col min="3079" max="3079" width="13.85546875" style="104" bestFit="1" customWidth="1"/>
    <col min="3080" max="3080" width="12" style="104" bestFit="1" customWidth="1"/>
    <col min="3081" max="3081" width="8.85546875" style="104" customWidth="1"/>
    <col min="3082" max="3328" width="9.140625" style="104"/>
    <col min="3329" max="3329" width="6.28515625" style="104" bestFit="1" customWidth="1"/>
    <col min="3330" max="3330" width="37.42578125" style="104" customWidth="1"/>
    <col min="3331" max="3331" width="37.140625" style="104" bestFit="1" customWidth="1"/>
    <col min="3332" max="3332" width="37.7109375" style="104" bestFit="1" customWidth="1"/>
    <col min="3333" max="3333" width="19.85546875" style="104" customWidth="1"/>
    <col min="3334" max="3334" width="21.140625" style="104" customWidth="1"/>
    <col min="3335" max="3335" width="13.85546875" style="104" bestFit="1" customWidth="1"/>
    <col min="3336" max="3336" width="12" style="104" bestFit="1" customWidth="1"/>
    <col min="3337" max="3337" width="8.85546875" style="104" customWidth="1"/>
    <col min="3338" max="3584" width="9.140625" style="104"/>
    <col min="3585" max="3585" width="6.28515625" style="104" bestFit="1" customWidth="1"/>
    <col min="3586" max="3586" width="37.42578125" style="104" customWidth="1"/>
    <col min="3587" max="3587" width="37.140625" style="104" bestFit="1" customWidth="1"/>
    <col min="3588" max="3588" width="37.7109375" style="104" bestFit="1" customWidth="1"/>
    <col min="3589" max="3589" width="19.85546875" style="104" customWidth="1"/>
    <col min="3590" max="3590" width="21.140625" style="104" customWidth="1"/>
    <col min="3591" max="3591" width="13.85546875" style="104" bestFit="1" customWidth="1"/>
    <col min="3592" max="3592" width="12" style="104" bestFit="1" customWidth="1"/>
    <col min="3593" max="3593" width="8.85546875" style="104" customWidth="1"/>
    <col min="3594" max="3840" width="9.140625" style="104"/>
    <col min="3841" max="3841" width="6.28515625" style="104" bestFit="1" customWidth="1"/>
    <col min="3842" max="3842" width="37.42578125" style="104" customWidth="1"/>
    <col min="3843" max="3843" width="37.140625" style="104" bestFit="1" customWidth="1"/>
    <col min="3844" max="3844" width="37.7109375" style="104" bestFit="1" customWidth="1"/>
    <col min="3845" max="3845" width="19.85546875" style="104" customWidth="1"/>
    <col min="3846" max="3846" width="21.140625" style="104" customWidth="1"/>
    <col min="3847" max="3847" width="13.85546875" style="104" bestFit="1" customWidth="1"/>
    <col min="3848" max="3848" width="12" style="104" bestFit="1" customWidth="1"/>
    <col min="3849" max="3849" width="8.85546875" style="104" customWidth="1"/>
    <col min="3850" max="4096" width="9.140625" style="104"/>
    <col min="4097" max="4097" width="6.28515625" style="104" bestFit="1" customWidth="1"/>
    <col min="4098" max="4098" width="37.42578125" style="104" customWidth="1"/>
    <col min="4099" max="4099" width="37.140625" style="104" bestFit="1" customWidth="1"/>
    <col min="4100" max="4100" width="37.7109375" style="104" bestFit="1" customWidth="1"/>
    <col min="4101" max="4101" width="19.85546875" style="104" customWidth="1"/>
    <col min="4102" max="4102" width="21.140625" style="104" customWidth="1"/>
    <col min="4103" max="4103" width="13.85546875" style="104" bestFit="1" customWidth="1"/>
    <col min="4104" max="4104" width="12" style="104" bestFit="1" customWidth="1"/>
    <col min="4105" max="4105" width="8.85546875" style="104" customWidth="1"/>
    <col min="4106" max="4352" width="9.140625" style="104"/>
    <col min="4353" max="4353" width="6.28515625" style="104" bestFit="1" customWidth="1"/>
    <col min="4354" max="4354" width="37.42578125" style="104" customWidth="1"/>
    <col min="4355" max="4355" width="37.140625" style="104" bestFit="1" customWidth="1"/>
    <col min="4356" max="4356" width="37.7109375" style="104" bestFit="1" customWidth="1"/>
    <col min="4357" max="4357" width="19.85546875" style="104" customWidth="1"/>
    <col min="4358" max="4358" width="21.140625" style="104" customWidth="1"/>
    <col min="4359" max="4359" width="13.85546875" style="104" bestFit="1" customWidth="1"/>
    <col min="4360" max="4360" width="12" style="104" bestFit="1" customWidth="1"/>
    <col min="4361" max="4361" width="8.85546875" style="104" customWidth="1"/>
    <col min="4362" max="4608" width="9.140625" style="104"/>
    <col min="4609" max="4609" width="6.28515625" style="104" bestFit="1" customWidth="1"/>
    <col min="4610" max="4610" width="37.42578125" style="104" customWidth="1"/>
    <col min="4611" max="4611" width="37.140625" style="104" bestFit="1" customWidth="1"/>
    <col min="4612" max="4612" width="37.7109375" style="104" bestFit="1" customWidth="1"/>
    <col min="4613" max="4613" width="19.85546875" style="104" customWidth="1"/>
    <col min="4614" max="4614" width="21.140625" style="104" customWidth="1"/>
    <col min="4615" max="4615" width="13.85546875" style="104" bestFit="1" customWidth="1"/>
    <col min="4616" max="4616" width="12" style="104" bestFit="1" customWidth="1"/>
    <col min="4617" max="4617" width="8.85546875" style="104" customWidth="1"/>
    <col min="4618" max="4864" width="9.140625" style="104"/>
    <col min="4865" max="4865" width="6.28515625" style="104" bestFit="1" customWidth="1"/>
    <col min="4866" max="4866" width="37.42578125" style="104" customWidth="1"/>
    <col min="4867" max="4867" width="37.140625" style="104" bestFit="1" customWidth="1"/>
    <col min="4868" max="4868" width="37.7109375" style="104" bestFit="1" customWidth="1"/>
    <col min="4869" max="4869" width="19.85546875" style="104" customWidth="1"/>
    <col min="4870" max="4870" width="21.140625" style="104" customWidth="1"/>
    <col min="4871" max="4871" width="13.85546875" style="104" bestFit="1" customWidth="1"/>
    <col min="4872" max="4872" width="12" style="104" bestFit="1" customWidth="1"/>
    <col min="4873" max="4873" width="8.85546875" style="104" customWidth="1"/>
    <col min="4874" max="5120" width="9.140625" style="104"/>
    <col min="5121" max="5121" width="6.28515625" style="104" bestFit="1" customWidth="1"/>
    <col min="5122" max="5122" width="37.42578125" style="104" customWidth="1"/>
    <col min="5123" max="5123" width="37.140625" style="104" bestFit="1" customWidth="1"/>
    <col min="5124" max="5124" width="37.7109375" style="104" bestFit="1" customWidth="1"/>
    <col min="5125" max="5125" width="19.85546875" style="104" customWidth="1"/>
    <col min="5126" max="5126" width="21.140625" style="104" customWidth="1"/>
    <col min="5127" max="5127" width="13.85546875" style="104" bestFit="1" customWidth="1"/>
    <col min="5128" max="5128" width="12" style="104" bestFit="1" customWidth="1"/>
    <col min="5129" max="5129" width="8.85546875" style="104" customWidth="1"/>
    <col min="5130" max="5376" width="9.140625" style="104"/>
    <col min="5377" max="5377" width="6.28515625" style="104" bestFit="1" customWidth="1"/>
    <col min="5378" max="5378" width="37.42578125" style="104" customWidth="1"/>
    <col min="5379" max="5379" width="37.140625" style="104" bestFit="1" customWidth="1"/>
    <col min="5380" max="5380" width="37.7109375" style="104" bestFit="1" customWidth="1"/>
    <col min="5381" max="5381" width="19.85546875" style="104" customWidth="1"/>
    <col min="5382" max="5382" width="21.140625" style="104" customWidth="1"/>
    <col min="5383" max="5383" width="13.85546875" style="104" bestFit="1" customWidth="1"/>
    <col min="5384" max="5384" width="12" style="104" bestFit="1" customWidth="1"/>
    <col min="5385" max="5385" width="8.85546875" style="104" customWidth="1"/>
    <col min="5386" max="5632" width="9.140625" style="104"/>
    <col min="5633" max="5633" width="6.28515625" style="104" bestFit="1" customWidth="1"/>
    <col min="5634" max="5634" width="37.42578125" style="104" customWidth="1"/>
    <col min="5635" max="5635" width="37.140625" style="104" bestFit="1" customWidth="1"/>
    <col min="5636" max="5636" width="37.7109375" style="104" bestFit="1" customWidth="1"/>
    <col min="5637" max="5637" width="19.85546875" style="104" customWidth="1"/>
    <col min="5638" max="5638" width="21.140625" style="104" customWidth="1"/>
    <col min="5639" max="5639" width="13.85546875" style="104" bestFit="1" customWidth="1"/>
    <col min="5640" max="5640" width="12" style="104" bestFit="1" customWidth="1"/>
    <col min="5641" max="5641" width="8.85546875" style="104" customWidth="1"/>
    <col min="5642" max="5888" width="9.140625" style="104"/>
    <col min="5889" max="5889" width="6.28515625" style="104" bestFit="1" customWidth="1"/>
    <col min="5890" max="5890" width="37.42578125" style="104" customWidth="1"/>
    <col min="5891" max="5891" width="37.140625" style="104" bestFit="1" customWidth="1"/>
    <col min="5892" max="5892" width="37.7109375" style="104" bestFit="1" customWidth="1"/>
    <col min="5893" max="5893" width="19.85546875" style="104" customWidth="1"/>
    <col min="5894" max="5894" width="21.140625" style="104" customWidth="1"/>
    <col min="5895" max="5895" width="13.85546875" style="104" bestFit="1" customWidth="1"/>
    <col min="5896" max="5896" width="12" style="104" bestFit="1" customWidth="1"/>
    <col min="5897" max="5897" width="8.85546875" style="104" customWidth="1"/>
    <col min="5898" max="6144" width="9.140625" style="104"/>
    <col min="6145" max="6145" width="6.28515625" style="104" bestFit="1" customWidth="1"/>
    <col min="6146" max="6146" width="37.42578125" style="104" customWidth="1"/>
    <col min="6147" max="6147" width="37.140625" style="104" bestFit="1" customWidth="1"/>
    <col min="6148" max="6148" width="37.7109375" style="104" bestFit="1" customWidth="1"/>
    <col min="6149" max="6149" width="19.85546875" style="104" customWidth="1"/>
    <col min="6150" max="6150" width="21.140625" style="104" customWidth="1"/>
    <col min="6151" max="6151" width="13.85546875" style="104" bestFit="1" customWidth="1"/>
    <col min="6152" max="6152" width="12" style="104" bestFit="1" customWidth="1"/>
    <col min="6153" max="6153" width="8.85546875" style="104" customWidth="1"/>
    <col min="6154" max="6400" width="9.140625" style="104"/>
    <col min="6401" max="6401" width="6.28515625" style="104" bestFit="1" customWidth="1"/>
    <col min="6402" max="6402" width="37.42578125" style="104" customWidth="1"/>
    <col min="6403" max="6403" width="37.140625" style="104" bestFit="1" customWidth="1"/>
    <col min="6404" max="6404" width="37.7109375" style="104" bestFit="1" customWidth="1"/>
    <col min="6405" max="6405" width="19.85546875" style="104" customWidth="1"/>
    <col min="6406" max="6406" width="21.140625" style="104" customWidth="1"/>
    <col min="6407" max="6407" width="13.85546875" style="104" bestFit="1" customWidth="1"/>
    <col min="6408" max="6408" width="12" style="104" bestFit="1" customWidth="1"/>
    <col min="6409" max="6409" width="8.85546875" style="104" customWidth="1"/>
    <col min="6410" max="6656" width="9.140625" style="104"/>
    <col min="6657" max="6657" width="6.28515625" style="104" bestFit="1" customWidth="1"/>
    <col min="6658" max="6658" width="37.42578125" style="104" customWidth="1"/>
    <col min="6659" max="6659" width="37.140625" style="104" bestFit="1" customWidth="1"/>
    <col min="6660" max="6660" width="37.7109375" style="104" bestFit="1" customWidth="1"/>
    <col min="6661" max="6661" width="19.85546875" style="104" customWidth="1"/>
    <col min="6662" max="6662" width="21.140625" style="104" customWidth="1"/>
    <col min="6663" max="6663" width="13.85546875" style="104" bestFit="1" customWidth="1"/>
    <col min="6664" max="6664" width="12" style="104" bestFit="1" customWidth="1"/>
    <col min="6665" max="6665" width="8.85546875" style="104" customWidth="1"/>
    <col min="6666" max="6912" width="9.140625" style="104"/>
    <col min="6913" max="6913" width="6.28515625" style="104" bestFit="1" customWidth="1"/>
    <col min="6914" max="6914" width="37.42578125" style="104" customWidth="1"/>
    <col min="6915" max="6915" width="37.140625" style="104" bestFit="1" customWidth="1"/>
    <col min="6916" max="6916" width="37.7109375" style="104" bestFit="1" customWidth="1"/>
    <col min="6917" max="6917" width="19.85546875" style="104" customWidth="1"/>
    <col min="6918" max="6918" width="21.140625" style="104" customWidth="1"/>
    <col min="6919" max="6919" width="13.85546875" style="104" bestFit="1" customWidth="1"/>
    <col min="6920" max="6920" width="12" style="104" bestFit="1" customWidth="1"/>
    <col min="6921" max="6921" width="8.85546875" style="104" customWidth="1"/>
    <col min="6922" max="7168" width="9.140625" style="104"/>
    <col min="7169" max="7169" width="6.28515625" style="104" bestFit="1" customWidth="1"/>
    <col min="7170" max="7170" width="37.42578125" style="104" customWidth="1"/>
    <col min="7171" max="7171" width="37.140625" style="104" bestFit="1" customWidth="1"/>
    <col min="7172" max="7172" width="37.7109375" style="104" bestFit="1" customWidth="1"/>
    <col min="7173" max="7173" width="19.85546875" style="104" customWidth="1"/>
    <col min="7174" max="7174" width="21.140625" style="104" customWidth="1"/>
    <col min="7175" max="7175" width="13.85546875" style="104" bestFit="1" customWidth="1"/>
    <col min="7176" max="7176" width="12" style="104" bestFit="1" customWidth="1"/>
    <col min="7177" max="7177" width="8.85546875" style="104" customWidth="1"/>
    <col min="7178" max="7424" width="9.140625" style="104"/>
    <col min="7425" max="7425" width="6.28515625" style="104" bestFit="1" customWidth="1"/>
    <col min="7426" max="7426" width="37.42578125" style="104" customWidth="1"/>
    <col min="7427" max="7427" width="37.140625" style="104" bestFit="1" customWidth="1"/>
    <col min="7428" max="7428" width="37.7109375" style="104" bestFit="1" customWidth="1"/>
    <col min="7429" max="7429" width="19.85546875" style="104" customWidth="1"/>
    <col min="7430" max="7430" width="21.140625" style="104" customWidth="1"/>
    <col min="7431" max="7431" width="13.85546875" style="104" bestFit="1" customWidth="1"/>
    <col min="7432" max="7432" width="12" style="104" bestFit="1" customWidth="1"/>
    <col min="7433" max="7433" width="8.85546875" style="104" customWidth="1"/>
    <col min="7434" max="7680" width="9.140625" style="104"/>
    <col min="7681" max="7681" width="6.28515625" style="104" bestFit="1" customWidth="1"/>
    <col min="7682" max="7682" width="37.42578125" style="104" customWidth="1"/>
    <col min="7683" max="7683" width="37.140625" style="104" bestFit="1" customWidth="1"/>
    <col min="7684" max="7684" width="37.7109375" style="104" bestFit="1" customWidth="1"/>
    <col min="7685" max="7685" width="19.85546875" style="104" customWidth="1"/>
    <col min="7686" max="7686" width="21.140625" style="104" customWidth="1"/>
    <col min="7687" max="7687" width="13.85546875" style="104" bestFit="1" customWidth="1"/>
    <col min="7688" max="7688" width="12" style="104" bestFit="1" customWidth="1"/>
    <col min="7689" max="7689" width="8.85546875" style="104" customWidth="1"/>
    <col min="7690" max="7936" width="9.140625" style="104"/>
    <col min="7937" max="7937" width="6.28515625" style="104" bestFit="1" customWidth="1"/>
    <col min="7938" max="7938" width="37.42578125" style="104" customWidth="1"/>
    <col min="7939" max="7939" width="37.140625" style="104" bestFit="1" customWidth="1"/>
    <col min="7940" max="7940" width="37.7109375" style="104" bestFit="1" customWidth="1"/>
    <col min="7941" max="7941" width="19.85546875" style="104" customWidth="1"/>
    <col min="7942" max="7942" width="21.140625" style="104" customWidth="1"/>
    <col min="7943" max="7943" width="13.85546875" style="104" bestFit="1" customWidth="1"/>
    <col min="7944" max="7944" width="12" style="104" bestFit="1" customWidth="1"/>
    <col min="7945" max="7945" width="8.85546875" style="104" customWidth="1"/>
    <col min="7946" max="8192" width="9.140625" style="104"/>
    <col min="8193" max="8193" width="6.28515625" style="104" bestFit="1" customWidth="1"/>
    <col min="8194" max="8194" width="37.42578125" style="104" customWidth="1"/>
    <col min="8195" max="8195" width="37.140625" style="104" bestFit="1" customWidth="1"/>
    <col min="8196" max="8196" width="37.7109375" style="104" bestFit="1" customWidth="1"/>
    <col min="8197" max="8197" width="19.85546875" style="104" customWidth="1"/>
    <col min="8198" max="8198" width="21.140625" style="104" customWidth="1"/>
    <col min="8199" max="8199" width="13.85546875" style="104" bestFit="1" customWidth="1"/>
    <col min="8200" max="8200" width="12" style="104" bestFit="1" customWidth="1"/>
    <col min="8201" max="8201" width="8.85546875" style="104" customWidth="1"/>
    <col min="8202" max="8448" width="9.140625" style="104"/>
    <col min="8449" max="8449" width="6.28515625" style="104" bestFit="1" customWidth="1"/>
    <col min="8450" max="8450" width="37.42578125" style="104" customWidth="1"/>
    <col min="8451" max="8451" width="37.140625" style="104" bestFit="1" customWidth="1"/>
    <col min="8452" max="8452" width="37.7109375" style="104" bestFit="1" customWidth="1"/>
    <col min="8453" max="8453" width="19.85546875" style="104" customWidth="1"/>
    <col min="8454" max="8454" width="21.140625" style="104" customWidth="1"/>
    <col min="8455" max="8455" width="13.85546875" style="104" bestFit="1" customWidth="1"/>
    <col min="8456" max="8456" width="12" style="104" bestFit="1" customWidth="1"/>
    <col min="8457" max="8457" width="8.85546875" style="104" customWidth="1"/>
    <col min="8458" max="8704" width="9.140625" style="104"/>
    <col min="8705" max="8705" width="6.28515625" style="104" bestFit="1" customWidth="1"/>
    <col min="8706" max="8706" width="37.42578125" style="104" customWidth="1"/>
    <col min="8707" max="8707" width="37.140625" style="104" bestFit="1" customWidth="1"/>
    <col min="8708" max="8708" width="37.7109375" style="104" bestFit="1" customWidth="1"/>
    <col min="8709" max="8709" width="19.85546875" style="104" customWidth="1"/>
    <col min="8710" max="8710" width="21.140625" style="104" customWidth="1"/>
    <col min="8711" max="8711" width="13.85546875" style="104" bestFit="1" customWidth="1"/>
    <col min="8712" max="8712" width="12" style="104" bestFit="1" customWidth="1"/>
    <col min="8713" max="8713" width="8.85546875" style="104" customWidth="1"/>
    <col min="8714" max="8960" width="9.140625" style="104"/>
    <col min="8961" max="8961" width="6.28515625" style="104" bestFit="1" customWidth="1"/>
    <col min="8962" max="8962" width="37.42578125" style="104" customWidth="1"/>
    <col min="8963" max="8963" width="37.140625" style="104" bestFit="1" customWidth="1"/>
    <col min="8964" max="8964" width="37.7109375" style="104" bestFit="1" customWidth="1"/>
    <col min="8965" max="8965" width="19.85546875" style="104" customWidth="1"/>
    <col min="8966" max="8966" width="21.140625" style="104" customWidth="1"/>
    <col min="8967" max="8967" width="13.85546875" style="104" bestFit="1" customWidth="1"/>
    <col min="8968" max="8968" width="12" style="104" bestFit="1" customWidth="1"/>
    <col min="8969" max="8969" width="8.85546875" style="104" customWidth="1"/>
    <col min="8970" max="9216" width="9.140625" style="104"/>
    <col min="9217" max="9217" width="6.28515625" style="104" bestFit="1" customWidth="1"/>
    <col min="9218" max="9218" width="37.42578125" style="104" customWidth="1"/>
    <col min="9219" max="9219" width="37.140625" style="104" bestFit="1" customWidth="1"/>
    <col min="9220" max="9220" width="37.7109375" style="104" bestFit="1" customWidth="1"/>
    <col min="9221" max="9221" width="19.85546875" style="104" customWidth="1"/>
    <col min="9222" max="9222" width="21.140625" style="104" customWidth="1"/>
    <col min="9223" max="9223" width="13.85546875" style="104" bestFit="1" customWidth="1"/>
    <col min="9224" max="9224" width="12" style="104" bestFit="1" customWidth="1"/>
    <col min="9225" max="9225" width="8.85546875" style="104" customWidth="1"/>
    <col min="9226" max="9472" width="9.140625" style="104"/>
    <col min="9473" max="9473" width="6.28515625" style="104" bestFit="1" customWidth="1"/>
    <col min="9474" max="9474" width="37.42578125" style="104" customWidth="1"/>
    <col min="9475" max="9475" width="37.140625" style="104" bestFit="1" customWidth="1"/>
    <col min="9476" max="9476" width="37.7109375" style="104" bestFit="1" customWidth="1"/>
    <col min="9477" max="9477" width="19.85546875" style="104" customWidth="1"/>
    <col min="9478" max="9478" width="21.140625" style="104" customWidth="1"/>
    <col min="9479" max="9479" width="13.85546875" style="104" bestFit="1" customWidth="1"/>
    <col min="9480" max="9480" width="12" style="104" bestFit="1" customWidth="1"/>
    <col min="9481" max="9481" width="8.85546875" style="104" customWidth="1"/>
    <col min="9482" max="9728" width="9.140625" style="104"/>
    <col min="9729" max="9729" width="6.28515625" style="104" bestFit="1" customWidth="1"/>
    <col min="9730" max="9730" width="37.42578125" style="104" customWidth="1"/>
    <col min="9731" max="9731" width="37.140625" style="104" bestFit="1" customWidth="1"/>
    <col min="9732" max="9732" width="37.7109375" style="104" bestFit="1" customWidth="1"/>
    <col min="9733" max="9733" width="19.85546875" style="104" customWidth="1"/>
    <col min="9734" max="9734" width="21.140625" style="104" customWidth="1"/>
    <col min="9735" max="9735" width="13.85546875" style="104" bestFit="1" customWidth="1"/>
    <col min="9736" max="9736" width="12" style="104" bestFit="1" customWidth="1"/>
    <col min="9737" max="9737" width="8.85546875" style="104" customWidth="1"/>
    <col min="9738" max="9984" width="9.140625" style="104"/>
    <col min="9985" max="9985" width="6.28515625" style="104" bestFit="1" customWidth="1"/>
    <col min="9986" max="9986" width="37.42578125" style="104" customWidth="1"/>
    <col min="9987" max="9987" width="37.140625" style="104" bestFit="1" customWidth="1"/>
    <col min="9988" max="9988" width="37.7109375" style="104" bestFit="1" customWidth="1"/>
    <col min="9989" max="9989" width="19.85546875" style="104" customWidth="1"/>
    <col min="9990" max="9990" width="21.140625" style="104" customWidth="1"/>
    <col min="9991" max="9991" width="13.85546875" style="104" bestFit="1" customWidth="1"/>
    <col min="9992" max="9992" width="12" style="104" bestFit="1" customWidth="1"/>
    <col min="9993" max="9993" width="8.85546875" style="104" customWidth="1"/>
    <col min="9994" max="10240" width="9.140625" style="104"/>
    <col min="10241" max="10241" width="6.28515625" style="104" bestFit="1" customWidth="1"/>
    <col min="10242" max="10242" width="37.42578125" style="104" customWidth="1"/>
    <col min="10243" max="10243" width="37.140625" style="104" bestFit="1" customWidth="1"/>
    <col min="10244" max="10244" width="37.7109375" style="104" bestFit="1" customWidth="1"/>
    <col min="10245" max="10245" width="19.85546875" style="104" customWidth="1"/>
    <col min="10246" max="10246" width="21.140625" style="104" customWidth="1"/>
    <col min="10247" max="10247" width="13.85546875" style="104" bestFit="1" customWidth="1"/>
    <col min="10248" max="10248" width="12" style="104" bestFit="1" customWidth="1"/>
    <col min="10249" max="10249" width="8.85546875" style="104" customWidth="1"/>
    <col min="10250" max="10496" width="9.140625" style="104"/>
    <col min="10497" max="10497" width="6.28515625" style="104" bestFit="1" customWidth="1"/>
    <col min="10498" max="10498" width="37.42578125" style="104" customWidth="1"/>
    <col min="10499" max="10499" width="37.140625" style="104" bestFit="1" customWidth="1"/>
    <col min="10500" max="10500" width="37.7109375" style="104" bestFit="1" customWidth="1"/>
    <col min="10501" max="10501" width="19.85546875" style="104" customWidth="1"/>
    <col min="10502" max="10502" width="21.140625" style="104" customWidth="1"/>
    <col min="10503" max="10503" width="13.85546875" style="104" bestFit="1" customWidth="1"/>
    <col min="10504" max="10504" width="12" style="104" bestFit="1" customWidth="1"/>
    <col min="10505" max="10505" width="8.85546875" style="104" customWidth="1"/>
    <col min="10506" max="10752" width="9.140625" style="104"/>
    <col min="10753" max="10753" width="6.28515625" style="104" bestFit="1" customWidth="1"/>
    <col min="10754" max="10754" width="37.42578125" style="104" customWidth="1"/>
    <col min="10755" max="10755" width="37.140625" style="104" bestFit="1" customWidth="1"/>
    <col min="10756" max="10756" width="37.7109375" style="104" bestFit="1" customWidth="1"/>
    <col min="10757" max="10757" width="19.85546875" style="104" customWidth="1"/>
    <col min="10758" max="10758" width="21.140625" style="104" customWidth="1"/>
    <col min="10759" max="10759" width="13.85546875" style="104" bestFit="1" customWidth="1"/>
    <col min="10760" max="10760" width="12" style="104" bestFit="1" customWidth="1"/>
    <col min="10761" max="10761" width="8.85546875" style="104" customWidth="1"/>
    <col min="10762" max="11008" width="9.140625" style="104"/>
    <col min="11009" max="11009" width="6.28515625" style="104" bestFit="1" customWidth="1"/>
    <col min="11010" max="11010" width="37.42578125" style="104" customWidth="1"/>
    <col min="11011" max="11011" width="37.140625" style="104" bestFit="1" customWidth="1"/>
    <col min="11012" max="11012" width="37.7109375" style="104" bestFit="1" customWidth="1"/>
    <col min="11013" max="11013" width="19.85546875" style="104" customWidth="1"/>
    <col min="11014" max="11014" width="21.140625" style="104" customWidth="1"/>
    <col min="11015" max="11015" width="13.85546875" style="104" bestFit="1" customWidth="1"/>
    <col min="11016" max="11016" width="12" style="104" bestFit="1" customWidth="1"/>
    <col min="11017" max="11017" width="8.85546875" style="104" customWidth="1"/>
    <col min="11018" max="11264" width="9.140625" style="104"/>
    <col min="11265" max="11265" width="6.28515625" style="104" bestFit="1" customWidth="1"/>
    <col min="11266" max="11266" width="37.42578125" style="104" customWidth="1"/>
    <col min="11267" max="11267" width="37.140625" style="104" bestFit="1" customWidth="1"/>
    <col min="11268" max="11268" width="37.7109375" style="104" bestFit="1" customWidth="1"/>
    <col min="11269" max="11269" width="19.85546875" style="104" customWidth="1"/>
    <col min="11270" max="11270" width="21.140625" style="104" customWidth="1"/>
    <col min="11271" max="11271" width="13.85546875" style="104" bestFit="1" customWidth="1"/>
    <col min="11272" max="11272" width="12" style="104" bestFit="1" customWidth="1"/>
    <col min="11273" max="11273" width="8.85546875" style="104" customWidth="1"/>
    <col min="11274" max="11520" width="9.140625" style="104"/>
    <col min="11521" max="11521" width="6.28515625" style="104" bestFit="1" customWidth="1"/>
    <col min="11522" max="11522" width="37.42578125" style="104" customWidth="1"/>
    <col min="11523" max="11523" width="37.140625" style="104" bestFit="1" customWidth="1"/>
    <col min="11524" max="11524" width="37.7109375" style="104" bestFit="1" customWidth="1"/>
    <col min="11525" max="11525" width="19.85546875" style="104" customWidth="1"/>
    <col min="11526" max="11526" width="21.140625" style="104" customWidth="1"/>
    <col min="11527" max="11527" width="13.85546875" style="104" bestFit="1" customWidth="1"/>
    <col min="11528" max="11528" width="12" style="104" bestFit="1" customWidth="1"/>
    <col min="11529" max="11529" width="8.85546875" style="104" customWidth="1"/>
    <col min="11530" max="11776" width="9.140625" style="104"/>
    <col min="11777" max="11777" width="6.28515625" style="104" bestFit="1" customWidth="1"/>
    <col min="11778" max="11778" width="37.42578125" style="104" customWidth="1"/>
    <col min="11779" max="11779" width="37.140625" style="104" bestFit="1" customWidth="1"/>
    <col min="11780" max="11780" width="37.7109375" style="104" bestFit="1" customWidth="1"/>
    <col min="11781" max="11781" width="19.85546875" style="104" customWidth="1"/>
    <col min="11782" max="11782" width="21.140625" style="104" customWidth="1"/>
    <col min="11783" max="11783" width="13.85546875" style="104" bestFit="1" customWidth="1"/>
    <col min="11784" max="11784" width="12" style="104" bestFit="1" customWidth="1"/>
    <col min="11785" max="11785" width="8.85546875" style="104" customWidth="1"/>
    <col min="11786" max="12032" width="9.140625" style="104"/>
    <col min="12033" max="12033" width="6.28515625" style="104" bestFit="1" customWidth="1"/>
    <col min="12034" max="12034" width="37.42578125" style="104" customWidth="1"/>
    <col min="12035" max="12035" width="37.140625" style="104" bestFit="1" customWidth="1"/>
    <col min="12036" max="12036" width="37.7109375" style="104" bestFit="1" customWidth="1"/>
    <col min="12037" max="12037" width="19.85546875" style="104" customWidth="1"/>
    <col min="12038" max="12038" width="21.140625" style="104" customWidth="1"/>
    <col min="12039" max="12039" width="13.85546875" style="104" bestFit="1" customWidth="1"/>
    <col min="12040" max="12040" width="12" style="104" bestFit="1" customWidth="1"/>
    <col min="12041" max="12041" width="8.85546875" style="104" customWidth="1"/>
    <col min="12042" max="12288" width="9.140625" style="104"/>
    <col min="12289" max="12289" width="6.28515625" style="104" bestFit="1" customWidth="1"/>
    <col min="12290" max="12290" width="37.42578125" style="104" customWidth="1"/>
    <col min="12291" max="12291" width="37.140625" style="104" bestFit="1" customWidth="1"/>
    <col min="12292" max="12292" width="37.7109375" style="104" bestFit="1" customWidth="1"/>
    <col min="12293" max="12293" width="19.85546875" style="104" customWidth="1"/>
    <col min="12294" max="12294" width="21.140625" style="104" customWidth="1"/>
    <col min="12295" max="12295" width="13.85546875" style="104" bestFit="1" customWidth="1"/>
    <col min="12296" max="12296" width="12" style="104" bestFit="1" customWidth="1"/>
    <col min="12297" max="12297" width="8.85546875" style="104" customWidth="1"/>
    <col min="12298" max="12544" width="9.140625" style="104"/>
    <col min="12545" max="12545" width="6.28515625" style="104" bestFit="1" customWidth="1"/>
    <col min="12546" max="12546" width="37.42578125" style="104" customWidth="1"/>
    <col min="12547" max="12547" width="37.140625" style="104" bestFit="1" customWidth="1"/>
    <col min="12548" max="12548" width="37.7109375" style="104" bestFit="1" customWidth="1"/>
    <col min="12549" max="12549" width="19.85546875" style="104" customWidth="1"/>
    <col min="12550" max="12550" width="21.140625" style="104" customWidth="1"/>
    <col min="12551" max="12551" width="13.85546875" style="104" bestFit="1" customWidth="1"/>
    <col min="12552" max="12552" width="12" style="104" bestFit="1" customWidth="1"/>
    <col min="12553" max="12553" width="8.85546875" style="104" customWidth="1"/>
    <col min="12554" max="12800" width="9.140625" style="104"/>
    <col min="12801" max="12801" width="6.28515625" style="104" bestFit="1" customWidth="1"/>
    <col min="12802" max="12802" width="37.42578125" style="104" customWidth="1"/>
    <col min="12803" max="12803" width="37.140625" style="104" bestFit="1" customWidth="1"/>
    <col min="12804" max="12804" width="37.7109375" style="104" bestFit="1" customWidth="1"/>
    <col min="12805" max="12805" width="19.85546875" style="104" customWidth="1"/>
    <col min="12806" max="12806" width="21.140625" style="104" customWidth="1"/>
    <col min="12807" max="12807" width="13.85546875" style="104" bestFit="1" customWidth="1"/>
    <col min="12808" max="12808" width="12" style="104" bestFit="1" customWidth="1"/>
    <col min="12809" max="12809" width="8.85546875" style="104" customWidth="1"/>
    <col min="12810" max="13056" width="9.140625" style="104"/>
    <col min="13057" max="13057" width="6.28515625" style="104" bestFit="1" customWidth="1"/>
    <col min="13058" max="13058" width="37.42578125" style="104" customWidth="1"/>
    <col min="13059" max="13059" width="37.140625" style="104" bestFit="1" customWidth="1"/>
    <col min="13060" max="13060" width="37.7109375" style="104" bestFit="1" customWidth="1"/>
    <col min="13061" max="13061" width="19.85546875" style="104" customWidth="1"/>
    <col min="13062" max="13062" width="21.140625" style="104" customWidth="1"/>
    <col min="13063" max="13063" width="13.85546875" style="104" bestFit="1" customWidth="1"/>
    <col min="13064" max="13064" width="12" style="104" bestFit="1" customWidth="1"/>
    <col min="13065" max="13065" width="8.85546875" style="104" customWidth="1"/>
    <col min="13066" max="13312" width="9.140625" style="104"/>
    <col min="13313" max="13313" width="6.28515625" style="104" bestFit="1" customWidth="1"/>
    <col min="13314" max="13314" width="37.42578125" style="104" customWidth="1"/>
    <col min="13315" max="13315" width="37.140625" style="104" bestFit="1" customWidth="1"/>
    <col min="13316" max="13316" width="37.7109375" style="104" bestFit="1" customWidth="1"/>
    <col min="13317" max="13317" width="19.85546875" style="104" customWidth="1"/>
    <col min="13318" max="13318" width="21.140625" style="104" customWidth="1"/>
    <col min="13319" max="13319" width="13.85546875" style="104" bestFit="1" customWidth="1"/>
    <col min="13320" max="13320" width="12" style="104" bestFit="1" customWidth="1"/>
    <col min="13321" max="13321" width="8.85546875" style="104" customWidth="1"/>
    <col min="13322" max="13568" width="9.140625" style="104"/>
    <col min="13569" max="13569" width="6.28515625" style="104" bestFit="1" customWidth="1"/>
    <col min="13570" max="13570" width="37.42578125" style="104" customWidth="1"/>
    <col min="13571" max="13571" width="37.140625" style="104" bestFit="1" customWidth="1"/>
    <col min="13572" max="13572" width="37.7109375" style="104" bestFit="1" customWidth="1"/>
    <col min="13573" max="13573" width="19.85546875" style="104" customWidth="1"/>
    <col min="13574" max="13574" width="21.140625" style="104" customWidth="1"/>
    <col min="13575" max="13575" width="13.85546875" style="104" bestFit="1" customWidth="1"/>
    <col min="13576" max="13576" width="12" style="104" bestFit="1" customWidth="1"/>
    <col min="13577" max="13577" width="8.85546875" style="104" customWidth="1"/>
    <col min="13578" max="13824" width="9.140625" style="104"/>
    <col min="13825" max="13825" width="6.28515625" style="104" bestFit="1" customWidth="1"/>
    <col min="13826" max="13826" width="37.42578125" style="104" customWidth="1"/>
    <col min="13827" max="13827" width="37.140625" style="104" bestFit="1" customWidth="1"/>
    <col min="13828" max="13828" width="37.7109375" style="104" bestFit="1" customWidth="1"/>
    <col min="13829" max="13829" width="19.85546875" style="104" customWidth="1"/>
    <col min="13830" max="13830" width="21.140625" style="104" customWidth="1"/>
    <col min="13831" max="13831" width="13.85546875" style="104" bestFit="1" customWidth="1"/>
    <col min="13832" max="13832" width="12" style="104" bestFit="1" customWidth="1"/>
    <col min="13833" max="13833" width="8.85546875" style="104" customWidth="1"/>
    <col min="13834" max="14080" width="9.140625" style="104"/>
    <col min="14081" max="14081" width="6.28515625" style="104" bestFit="1" customWidth="1"/>
    <col min="14082" max="14082" width="37.42578125" style="104" customWidth="1"/>
    <col min="14083" max="14083" width="37.140625" style="104" bestFit="1" customWidth="1"/>
    <col min="14084" max="14084" width="37.7109375" style="104" bestFit="1" customWidth="1"/>
    <col min="14085" max="14085" width="19.85546875" style="104" customWidth="1"/>
    <col min="14086" max="14086" width="21.140625" style="104" customWidth="1"/>
    <col min="14087" max="14087" width="13.85546875" style="104" bestFit="1" customWidth="1"/>
    <col min="14088" max="14088" width="12" style="104" bestFit="1" customWidth="1"/>
    <col min="14089" max="14089" width="8.85546875" style="104" customWidth="1"/>
    <col min="14090" max="14336" width="9.140625" style="104"/>
    <col min="14337" max="14337" width="6.28515625" style="104" bestFit="1" customWidth="1"/>
    <col min="14338" max="14338" width="37.42578125" style="104" customWidth="1"/>
    <col min="14339" max="14339" width="37.140625" style="104" bestFit="1" customWidth="1"/>
    <col min="14340" max="14340" width="37.7109375" style="104" bestFit="1" customWidth="1"/>
    <col min="14341" max="14341" width="19.85546875" style="104" customWidth="1"/>
    <col min="14342" max="14342" width="21.140625" style="104" customWidth="1"/>
    <col min="14343" max="14343" width="13.85546875" style="104" bestFit="1" customWidth="1"/>
    <col min="14344" max="14344" width="12" style="104" bestFit="1" customWidth="1"/>
    <col min="14345" max="14345" width="8.85546875" style="104" customWidth="1"/>
    <col min="14346" max="14592" width="9.140625" style="104"/>
    <col min="14593" max="14593" width="6.28515625" style="104" bestFit="1" customWidth="1"/>
    <col min="14594" max="14594" width="37.42578125" style="104" customWidth="1"/>
    <col min="14595" max="14595" width="37.140625" style="104" bestFit="1" customWidth="1"/>
    <col min="14596" max="14596" width="37.7109375" style="104" bestFit="1" customWidth="1"/>
    <col min="14597" max="14597" width="19.85546875" style="104" customWidth="1"/>
    <col min="14598" max="14598" width="21.140625" style="104" customWidth="1"/>
    <col min="14599" max="14599" width="13.85546875" style="104" bestFit="1" customWidth="1"/>
    <col min="14600" max="14600" width="12" style="104" bestFit="1" customWidth="1"/>
    <col min="14601" max="14601" width="8.85546875" style="104" customWidth="1"/>
    <col min="14602" max="14848" width="9.140625" style="104"/>
    <col min="14849" max="14849" width="6.28515625" style="104" bestFit="1" customWidth="1"/>
    <col min="14850" max="14850" width="37.42578125" style="104" customWidth="1"/>
    <col min="14851" max="14851" width="37.140625" style="104" bestFit="1" customWidth="1"/>
    <col min="14852" max="14852" width="37.7109375" style="104" bestFit="1" customWidth="1"/>
    <col min="14853" max="14853" width="19.85546875" style="104" customWidth="1"/>
    <col min="14854" max="14854" width="21.140625" style="104" customWidth="1"/>
    <col min="14855" max="14855" width="13.85546875" style="104" bestFit="1" customWidth="1"/>
    <col min="14856" max="14856" width="12" style="104" bestFit="1" customWidth="1"/>
    <col min="14857" max="14857" width="8.85546875" style="104" customWidth="1"/>
    <col min="14858" max="15104" width="9.140625" style="104"/>
    <col min="15105" max="15105" width="6.28515625" style="104" bestFit="1" customWidth="1"/>
    <col min="15106" max="15106" width="37.42578125" style="104" customWidth="1"/>
    <col min="15107" max="15107" width="37.140625" style="104" bestFit="1" customWidth="1"/>
    <col min="15108" max="15108" width="37.7109375" style="104" bestFit="1" customWidth="1"/>
    <col min="15109" max="15109" width="19.85546875" style="104" customWidth="1"/>
    <col min="15110" max="15110" width="21.140625" style="104" customWidth="1"/>
    <col min="15111" max="15111" width="13.85546875" style="104" bestFit="1" customWidth="1"/>
    <col min="15112" max="15112" width="12" style="104" bestFit="1" customWidth="1"/>
    <col min="15113" max="15113" width="8.85546875" style="104" customWidth="1"/>
    <col min="15114" max="15360" width="9.140625" style="104"/>
    <col min="15361" max="15361" width="6.28515625" style="104" bestFit="1" customWidth="1"/>
    <col min="15362" max="15362" width="37.42578125" style="104" customWidth="1"/>
    <col min="15363" max="15363" width="37.140625" style="104" bestFit="1" customWidth="1"/>
    <col min="15364" max="15364" width="37.7109375" style="104" bestFit="1" customWidth="1"/>
    <col min="15365" max="15365" width="19.85546875" style="104" customWidth="1"/>
    <col min="15366" max="15366" width="21.140625" style="104" customWidth="1"/>
    <col min="15367" max="15367" width="13.85546875" style="104" bestFit="1" customWidth="1"/>
    <col min="15368" max="15368" width="12" style="104" bestFit="1" customWidth="1"/>
    <col min="15369" max="15369" width="8.85546875" style="104" customWidth="1"/>
    <col min="15370" max="15616" width="9.140625" style="104"/>
    <col min="15617" max="15617" width="6.28515625" style="104" bestFit="1" customWidth="1"/>
    <col min="15618" max="15618" width="37.42578125" style="104" customWidth="1"/>
    <col min="15619" max="15619" width="37.140625" style="104" bestFit="1" customWidth="1"/>
    <col min="15620" max="15620" width="37.7109375" style="104" bestFit="1" customWidth="1"/>
    <col min="15621" max="15621" width="19.85546875" style="104" customWidth="1"/>
    <col min="15622" max="15622" width="21.140625" style="104" customWidth="1"/>
    <col min="15623" max="15623" width="13.85546875" style="104" bestFit="1" customWidth="1"/>
    <col min="15624" max="15624" width="12" style="104" bestFit="1" customWidth="1"/>
    <col min="15625" max="15625" width="8.85546875" style="104" customWidth="1"/>
    <col min="15626" max="15872" width="9.140625" style="104"/>
    <col min="15873" max="15873" width="6.28515625" style="104" bestFit="1" customWidth="1"/>
    <col min="15874" max="15874" width="37.42578125" style="104" customWidth="1"/>
    <col min="15875" max="15875" width="37.140625" style="104" bestFit="1" customWidth="1"/>
    <col min="15876" max="15876" width="37.7109375" style="104" bestFit="1" customWidth="1"/>
    <col min="15877" max="15877" width="19.85546875" style="104" customWidth="1"/>
    <col min="15878" max="15878" width="21.140625" style="104" customWidth="1"/>
    <col min="15879" max="15879" width="13.85546875" style="104" bestFit="1" customWidth="1"/>
    <col min="15880" max="15880" width="12" style="104" bestFit="1" customWidth="1"/>
    <col min="15881" max="15881" width="8.85546875" style="104" customWidth="1"/>
    <col min="15882" max="16128" width="9.140625" style="104"/>
    <col min="16129" max="16129" width="6.28515625" style="104" bestFit="1" customWidth="1"/>
    <col min="16130" max="16130" width="37.42578125" style="104" customWidth="1"/>
    <col min="16131" max="16131" width="37.140625" style="104" bestFit="1" customWidth="1"/>
    <col min="16132" max="16132" width="37.7109375" style="104" bestFit="1" customWidth="1"/>
    <col min="16133" max="16133" width="19.85546875" style="104" customWidth="1"/>
    <col min="16134" max="16134" width="21.140625" style="104" customWidth="1"/>
    <col min="16135" max="16135" width="13.85546875" style="104" bestFit="1" customWidth="1"/>
    <col min="16136" max="16136" width="12" style="104" bestFit="1" customWidth="1"/>
    <col min="16137" max="16137" width="8.85546875" style="104" customWidth="1"/>
    <col min="16138" max="16384" width="9.140625" style="104"/>
  </cols>
  <sheetData>
    <row r="1" spans="1:10" s="183" customFormat="1" x14ac:dyDescent="0.25">
      <c r="D1" s="184"/>
      <c r="G1" s="106"/>
      <c r="I1" s="185"/>
      <c r="J1" s="106"/>
    </row>
    <row r="2" spans="1:10" s="183" customFormat="1" x14ac:dyDescent="0.25">
      <c r="D2" s="184"/>
      <c r="G2" s="106"/>
      <c r="I2" s="185"/>
      <c r="J2" s="106"/>
    </row>
    <row r="3" spans="1:10" s="183" customFormat="1" x14ac:dyDescent="0.25">
      <c r="D3" s="184"/>
      <c r="G3" s="106"/>
      <c r="I3" s="185"/>
      <c r="J3" s="106"/>
    </row>
    <row r="4" spans="1:10" s="183" customFormat="1" ht="33" customHeight="1" x14ac:dyDescent="0.25">
      <c r="D4" s="184"/>
      <c r="G4" s="106"/>
      <c r="I4" s="185"/>
      <c r="J4" s="106"/>
    </row>
    <row r="5" spans="1:10" s="183" customFormat="1" x14ac:dyDescent="0.25">
      <c r="D5" s="184"/>
      <c r="G5" s="106"/>
      <c r="I5" s="185"/>
      <c r="J5" s="106"/>
    </row>
    <row r="6" spans="1:10" s="183" customFormat="1" x14ac:dyDescent="0.25">
      <c r="A6" s="186" t="s">
        <v>95</v>
      </c>
      <c r="D6" s="184"/>
      <c r="G6" s="106"/>
      <c r="I6" s="185"/>
      <c r="J6" s="106"/>
    </row>
    <row r="7" spans="1:10" x14ac:dyDescent="0.25">
      <c r="A7" s="480" t="s">
        <v>96</v>
      </c>
      <c r="B7" s="480"/>
      <c r="C7" s="480"/>
      <c r="D7" s="480"/>
      <c r="E7" s="480"/>
      <c r="F7" s="480"/>
      <c r="G7" s="187"/>
      <c r="H7" s="187"/>
      <c r="I7" s="187"/>
    </row>
    <row r="8" spans="1:10" x14ac:dyDescent="0.25">
      <c r="A8" s="188" t="s">
        <v>97</v>
      </c>
      <c r="B8" s="107" t="s">
        <v>184</v>
      </c>
      <c r="C8" s="182"/>
      <c r="D8" s="182"/>
      <c r="E8" s="182"/>
      <c r="F8" s="107"/>
    </row>
    <row r="9" spans="1:10" x14ac:dyDescent="0.25">
      <c r="A9" s="188"/>
      <c r="B9" s="107"/>
      <c r="C9" s="182"/>
      <c r="D9" s="182"/>
      <c r="E9" s="182"/>
      <c r="F9" s="107"/>
    </row>
    <row r="10" spans="1:10" x14ac:dyDescent="0.25">
      <c r="A10" s="188" t="s">
        <v>99</v>
      </c>
      <c r="B10" s="107" t="s">
        <v>100</v>
      </c>
      <c r="C10" s="189"/>
      <c r="D10" s="189"/>
      <c r="E10" s="189"/>
      <c r="F10" s="139"/>
    </row>
    <row r="11" spans="1:10" x14ac:dyDescent="0.25">
      <c r="A11" s="188"/>
      <c r="B11" s="481" t="s">
        <v>185</v>
      </c>
      <c r="C11" s="481"/>
      <c r="D11" s="481"/>
      <c r="E11" s="481"/>
      <c r="F11" s="481"/>
    </row>
    <row r="12" spans="1:10" ht="31.9" customHeight="1" x14ac:dyDescent="0.25">
      <c r="A12" s="188"/>
      <c r="B12" s="482" t="s">
        <v>102</v>
      </c>
      <c r="C12" s="506"/>
      <c r="D12" s="506"/>
      <c r="E12" s="506"/>
      <c r="F12" s="262"/>
    </row>
    <row r="13" spans="1:10" x14ac:dyDescent="0.25">
      <c r="A13" s="188"/>
      <c r="B13" s="481" t="s">
        <v>103</v>
      </c>
      <c r="C13" s="481"/>
      <c r="D13" s="481"/>
      <c r="E13" s="481"/>
      <c r="F13" s="481"/>
    </row>
    <row r="14" spans="1:10" x14ac:dyDescent="0.25">
      <c r="A14" s="188"/>
      <c r="B14" s="481" t="s">
        <v>104</v>
      </c>
      <c r="C14" s="481"/>
      <c r="D14" s="481"/>
      <c r="E14" s="481"/>
      <c r="F14" s="481"/>
    </row>
    <row r="15" spans="1:10" x14ac:dyDescent="0.25">
      <c r="A15" s="188"/>
      <c r="B15" s="481" t="s">
        <v>105</v>
      </c>
      <c r="C15" s="481"/>
      <c r="D15" s="481"/>
      <c r="E15" s="481"/>
      <c r="F15" s="481"/>
    </row>
    <row r="16" spans="1:10" x14ac:dyDescent="0.25">
      <c r="A16" s="188"/>
      <c r="B16" s="481" t="s">
        <v>106</v>
      </c>
      <c r="C16" s="481"/>
      <c r="D16" s="481"/>
      <c r="E16" s="481"/>
      <c r="F16" s="481"/>
    </row>
    <row r="17" spans="1:8" x14ac:dyDescent="0.25">
      <c r="A17" s="188"/>
      <c r="B17" s="481" t="s">
        <v>107</v>
      </c>
      <c r="C17" s="481"/>
      <c r="D17" s="481"/>
      <c r="E17" s="481"/>
      <c r="F17" s="481"/>
    </row>
    <row r="18" spans="1:8" ht="31.9" customHeight="1" x14ac:dyDescent="0.25">
      <c r="A18" s="188"/>
      <c r="B18" s="481" t="s">
        <v>108</v>
      </c>
      <c r="C18" s="481"/>
      <c r="D18" s="481"/>
      <c r="E18" s="481"/>
      <c r="F18" s="481"/>
    </row>
    <row r="19" spans="1:8" x14ac:dyDescent="0.25">
      <c r="A19" s="107"/>
      <c r="B19" s="107"/>
      <c r="C19" s="182"/>
      <c r="D19" s="182"/>
      <c r="E19" s="182"/>
      <c r="F19" s="107"/>
    </row>
    <row r="20" spans="1:8" ht="33" customHeight="1" x14ac:dyDescent="0.25">
      <c r="A20" s="80" t="s">
        <v>109</v>
      </c>
      <c r="B20" s="457" t="s">
        <v>110</v>
      </c>
      <c r="C20" s="457"/>
      <c r="D20" s="457"/>
      <c r="E20" s="457"/>
      <c r="F20" s="457"/>
    </row>
    <row r="21" spans="1:8" ht="78.75" x14ac:dyDescent="0.25">
      <c r="A21" s="107"/>
      <c r="B21" s="190" t="s">
        <v>111</v>
      </c>
      <c r="C21" s="191" t="s">
        <v>112</v>
      </c>
      <c r="D21" s="191" t="s">
        <v>187</v>
      </c>
      <c r="E21" s="191" t="s">
        <v>188</v>
      </c>
      <c r="F21" s="191" t="s">
        <v>189</v>
      </c>
    </row>
    <row r="22" spans="1:8" x14ac:dyDescent="0.25">
      <c r="A22" s="107"/>
      <c r="B22" s="192"/>
      <c r="C22" s="192"/>
      <c r="D22" s="192"/>
      <c r="E22" s="83" t="s">
        <v>116</v>
      </c>
      <c r="F22" s="83" t="s">
        <v>116</v>
      </c>
    </row>
    <row r="23" spans="1:8" x14ac:dyDescent="0.25">
      <c r="A23" s="107"/>
      <c r="B23" s="483" t="s">
        <v>46</v>
      </c>
      <c r="C23" s="483"/>
      <c r="D23" s="483"/>
      <c r="E23" s="483"/>
      <c r="F23" s="483"/>
    </row>
    <row r="24" spans="1:8" x14ac:dyDescent="0.25">
      <c r="A24" s="107"/>
      <c r="B24" s="193"/>
      <c r="C24" s="193"/>
      <c r="D24" s="193"/>
      <c r="E24" s="193"/>
      <c r="F24" s="193"/>
    </row>
    <row r="25" spans="1:8" x14ac:dyDescent="0.25">
      <c r="A25" s="194" t="s">
        <v>117</v>
      </c>
      <c r="B25" s="107" t="s">
        <v>118</v>
      </c>
      <c r="C25" s="189"/>
      <c r="D25" s="189"/>
      <c r="E25" s="193"/>
      <c r="F25" s="193"/>
    </row>
    <row r="26" spans="1:8" x14ac:dyDescent="0.25">
      <c r="A26" s="194"/>
      <c r="B26" s="195" t="s">
        <v>119</v>
      </c>
      <c r="C26" s="195" t="s">
        <v>120</v>
      </c>
      <c r="D26" s="195" t="s">
        <v>121</v>
      </c>
      <c r="E26" s="193"/>
      <c r="F26" s="193"/>
    </row>
    <row r="27" spans="1:8" x14ac:dyDescent="0.25">
      <c r="A27" s="194"/>
      <c r="B27" s="196" t="s">
        <v>122</v>
      </c>
      <c r="C27" s="196" t="s">
        <v>122</v>
      </c>
      <c r="D27" s="196" t="s">
        <v>122</v>
      </c>
      <c r="E27" s="189"/>
      <c r="F27" s="139"/>
      <c r="G27" s="197"/>
      <c r="H27" s="197"/>
    </row>
    <row r="28" spans="1:8" x14ac:dyDescent="0.25">
      <c r="A28" s="194"/>
      <c r="B28" s="123"/>
      <c r="C28" s="198"/>
      <c r="D28" s="199"/>
      <c r="E28" s="189"/>
      <c r="F28" s="139"/>
      <c r="G28" s="197"/>
      <c r="H28" s="197"/>
    </row>
    <row r="29" spans="1:8" x14ac:dyDescent="0.25">
      <c r="A29" s="194"/>
      <c r="B29" s="107"/>
      <c r="C29" s="200"/>
      <c r="D29" s="200"/>
      <c r="E29" s="200"/>
      <c r="F29" s="107"/>
    </row>
    <row r="30" spans="1:8" x14ac:dyDescent="0.25">
      <c r="A30" s="194" t="s">
        <v>125</v>
      </c>
      <c r="B30" s="107" t="s">
        <v>190</v>
      </c>
      <c r="C30" s="182"/>
      <c r="D30" s="182"/>
      <c r="E30" s="182"/>
      <c r="F30" s="107"/>
    </row>
    <row r="31" spans="1:8" x14ac:dyDescent="0.25">
      <c r="A31" s="194"/>
      <c r="B31" s="107"/>
      <c r="C31" s="182"/>
      <c r="D31" s="182"/>
      <c r="E31" s="182"/>
      <c r="F31" s="107"/>
    </row>
    <row r="32" spans="1:8" x14ac:dyDescent="0.25">
      <c r="A32" s="201">
        <v>7</v>
      </c>
      <c r="B32" s="107" t="s">
        <v>127</v>
      </c>
      <c r="C32" s="182"/>
      <c r="D32" s="182"/>
      <c r="E32" s="182"/>
      <c r="F32" s="107"/>
    </row>
    <row r="33" spans="1:8" x14ac:dyDescent="0.25">
      <c r="A33" s="201"/>
      <c r="B33" s="107"/>
      <c r="C33" s="182"/>
      <c r="D33" s="182"/>
      <c r="E33" s="182"/>
      <c r="F33" s="107"/>
    </row>
    <row r="34" spans="1:8" x14ac:dyDescent="0.25">
      <c r="A34" s="201">
        <v>8</v>
      </c>
      <c r="B34" s="107" t="s">
        <v>191</v>
      </c>
      <c r="C34" s="182"/>
      <c r="D34" s="182"/>
      <c r="E34" s="182"/>
      <c r="F34" s="107"/>
    </row>
    <row r="35" spans="1:8" x14ac:dyDescent="0.25">
      <c r="A35" s="201"/>
      <c r="B35" s="107"/>
      <c r="C35" s="182"/>
      <c r="D35" s="182"/>
      <c r="E35" s="182"/>
      <c r="F35" s="107"/>
    </row>
    <row r="36" spans="1:8" x14ac:dyDescent="0.25">
      <c r="A36" s="201">
        <v>9</v>
      </c>
      <c r="B36" s="107" t="s">
        <v>129</v>
      </c>
    </row>
    <row r="37" spans="1:8" x14ac:dyDescent="0.25">
      <c r="A37" s="201"/>
      <c r="B37" s="202"/>
      <c r="C37" s="203"/>
      <c r="D37" s="199"/>
      <c r="E37" s="204"/>
    </row>
    <row r="38" spans="1:8" x14ac:dyDescent="0.25">
      <c r="A38" s="201">
        <v>10</v>
      </c>
      <c r="B38" s="205" t="s">
        <v>130</v>
      </c>
      <c r="C38" s="206"/>
      <c r="D38" s="206"/>
      <c r="E38" s="206"/>
      <c r="F38" s="206"/>
      <c r="G38" s="206"/>
      <c r="H38" s="206"/>
    </row>
    <row r="39" spans="1:8" x14ac:dyDescent="0.25">
      <c r="A39" s="201"/>
      <c r="B39" s="479" t="s">
        <v>131</v>
      </c>
      <c r="C39" s="479"/>
      <c r="D39" s="207" t="s">
        <v>132</v>
      </c>
      <c r="E39" s="207" t="s">
        <v>133</v>
      </c>
      <c r="F39" s="206"/>
      <c r="G39" s="206"/>
      <c r="H39" s="206"/>
    </row>
    <row r="40" spans="1:8" x14ac:dyDescent="0.25">
      <c r="A40" s="201"/>
      <c r="B40" s="484" t="str">
        <f>'[3]Unaudited Financials'!E10</f>
        <v>IL&amp;FS  Infrastructure Debt Fund Series 3A</v>
      </c>
      <c r="C40" s="484"/>
      <c r="D40" s="208">
        <v>43101</v>
      </c>
      <c r="E40" s="208">
        <v>43132</v>
      </c>
      <c r="F40" s="206"/>
      <c r="G40" s="206"/>
      <c r="H40" s="206"/>
    </row>
    <row r="41" spans="1:8" x14ac:dyDescent="0.25">
      <c r="A41" s="201"/>
      <c r="B41" s="484" t="str">
        <f>'[3]Unaudited Financials'!F10</f>
        <v>IL&amp;FS  Infrastructure Debt Fund Series 3B</v>
      </c>
      <c r="C41" s="484"/>
      <c r="D41" s="208">
        <v>43221</v>
      </c>
      <c r="E41" s="208">
        <v>43228</v>
      </c>
      <c r="F41" s="206"/>
      <c r="G41" s="206"/>
      <c r="H41" s="206"/>
    </row>
    <row r="42" spans="1:8" x14ac:dyDescent="0.25">
      <c r="B42" s="209"/>
      <c r="C42" s="210"/>
      <c r="D42" s="210"/>
      <c r="E42" s="206"/>
      <c r="F42" s="206"/>
      <c r="G42" s="206"/>
      <c r="H42" s="206"/>
    </row>
    <row r="43" spans="1:8" ht="36" customHeight="1" x14ac:dyDescent="0.25">
      <c r="A43" s="211">
        <v>11</v>
      </c>
      <c r="B43" s="456" t="s">
        <v>134</v>
      </c>
      <c r="C43" s="456"/>
      <c r="D43" s="456"/>
      <c r="E43" s="456"/>
      <c r="F43" s="456"/>
      <c r="G43" s="206"/>
      <c r="H43" s="206"/>
    </row>
    <row r="44" spans="1:8" x14ac:dyDescent="0.25">
      <c r="B44" s="209"/>
      <c r="C44" s="212"/>
      <c r="D44" s="213"/>
      <c r="E44" s="206"/>
      <c r="F44" s="206"/>
      <c r="G44" s="206"/>
      <c r="H44" s="206"/>
    </row>
    <row r="45" spans="1:8" ht="33.75" customHeight="1" x14ac:dyDescent="0.25">
      <c r="A45" s="211">
        <v>12</v>
      </c>
      <c r="B45" s="461" t="s">
        <v>192</v>
      </c>
      <c r="C45" s="461"/>
      <c r="D45" s="461"/>
      <c r="E45" s="461"/>
      <c r="F45" s="461"/>
    </row>
    <row r="47" spans="1:8" x14ac:dyDescent="0.25">
      <c r="B47" s="104" t="s">
        <v>136</v>
      </c>
    </row>
    <row r="48" spans="1:8" x14ac:dyDescent="0.25">
      <c r="B48" s="87" t="s">
        <v>137</v>
      </c>
    </row>
    <row r="69" spans="2:3" x14ac:dyDescent="0.25">
      <c r="B69" s="104" t="s">
        <v>181</v>
      </c>
      <c r="C69" s="104" t="s">
        <v>199</v>
      </c>
    </row>
  </sheetData>
  <mergeCells count="16">
    <mergeCell ref="B40:C40"/>
    <mergeCell ref="B41:C41"/>
    <mergeCell ref="B43:F43"/>
    <mergeCell ref="B45:F45"/>
    <mergeCell ref="B16:F16"/>
    <mergeCell ref="B17:F17"/>
    <mergeCell ref="B18:F18"/>
    <mergeCell ref="B20:F20"/>
    <mergeCell ref="B23:F23"/>
    <mergeCell ref="B39:C39"/>
    <mergeCell ref="B15:F15"/>
    <mergeCell ref="A7:F7"/>
    <mergeCell ref="B11:F11"/>
    <mergeCell ref="B12:E12"/>
    <mergeCell ref="B13:F13"/>
    <mergeCell ref="B14:F1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3"/>
  <sheetViews>
    <sheetView topLeftCell="C1" workbookViewId="0">
      <selection activeCell="C1" sqref="C1"/>
    </sheetView>
  </sheetViews>
  <sheetFormatPr defaultRowHeight="15.75" x14ac:dyDescent="0.25"/>
  <cols>
    <col min="1" max="2" width="9.140625" style="104" hidden="1" customWidth="1"/>
    <col min="3" max="3" width="7.5703125" style="104" customWidth="1"/>
    <col min="4" max="4" width="58.7109375" style="104" customWidth="1"/>
    <col min="5" max="5" width="18.5703125" style="104" customWidth="1"/>
    <col min="6" max="6" width="16.85546875" style="104" customWidth="1"/>
    <col min="7" max="7" width="11" style="104" bestFit="1" customWidth="1"/>
    <col min="8" max="8" width="16.42578125" style="104" customWidth="1"/>
    <col min="9" max="9" width="14.7109375" style="104" customWidth="1"/>
    <col min="10" max="10" width="18.42578125" style="106" customWidth="1"/>
    <col min="11" max="11" width="17.42578125" style="104" hidden="1" customWidth="1"/>
    <col min="12" max="12" width="9.140625" style="264" hidden="1" customWidth="1"/>
    <col min="13" max="13" width="15.140625" style="106" hidden="1" customWidth="1"/>
    <col min="14" max="15" width="15.140625" style="104" hidden="1" customWidth="1"/>
    <col min="16" max="17" width="0" style="104" hidden="1" customWidth="1"/>
    <col min="18" max="18" width="18.42578125" style="104" bestFit="1" customWidth="1"/>
    <col min="19" max="19" width="25.5703125" style="104" bestFit="1" customWidth="1"/>
    <col min="20" max="20" width="9.28515625" style="104" bestFit="1" customWidth="1"/>
    <col min="21" max="16384" width="9.140625" style="104"/>
  </cols>
  <sheetData>
    <row r="1" spans="1:18" x14ac:dyDescent="0.25">
      <c r="A1" s="104">
        <v>1</v>
      </c>
      <c r="G1" s="263"/>
    </row>
    <row r="2" spans="1:18" x14ac:dyDescent="0.25">
      <c r="G2" s="263"/>
    </row>
    <row r="3" spans="1:18" x14ac:dyDescent="0.25">
      <c r="G3" s="263"/>
    </row>
    <row r="4" spans="1:18" x14ac:dyDescent="0.25">
      <c r="G4" s="263"/>
    </row>
    <row r="5" spans="1:18" x14ac:dyDescent="0.25">
      <c r="C5" s="106" t="s">
        <v>95</v>
      </c>
      <c r="G5" s="263"/>
    </row>
    <row r="6" spans="1:18" s="183" customFormat="1" ht="15.75" customHeight="1" x14ac:dyDescent="0.25">
      <c r="C6" s="509" t="s">
        <v>11</v>
      </c>
      <c r="D6" s="510"/>
      <c r="E6" s="510"/>
      <c r="F6" s="510"/>
      <c r="G6" s="510"/>
      <c r="H6" s="510"/>
      <c r="I6" s="511"/>
      <c r="J6" s="106"/>
      <c r="L6" s="265"/>
      <c r="M6" s="106"/>
    </row>
    <row r="7" spans="1:18" s="183" customFormat="1" ht="15.75" customHeight="1" x14ac:dyDescent="0.25">
      <c r="C7" s="512" t="s">
        <v>200</v>
      </c>
      <c r="D7" s="513"/>
      <c r="E7" s="513"/>
      <c r="F7" s="513"/>
      <c r="G7" s="513"/>
      <c r="H7" s="513"/>
      <c r="I7" s="514"/>
      <c r="J7" s="106"/>
      <c r="L7" s="265"/>
      <c r="M7" s="106"/>
    </row>
    <row r="8" spans="1:18" x14ac:dyDescent="0.25">
      <c r="C8" s="515"/>
      <c r="D8" s="464"/>
      <c r="E8" s="464"/>
      <c r="F8" s="464"/>
      <c r="G8" s="464"/>
      <c r="H8" s="464"/>
      <c r="I8" s="516"/>
      <c r="K8" s="266"/>
      <c r="L8" s="267"/>
    </row>
    <row r="9" spans="1:18" x14ac:dyDescent="0.25">
      <c r="C9" s="268"/>
      <c r="D9" s="269"/>
      <c r="E9" s="269"/>
      <c r="F9" s="269"/>
      <c r="G9" s="269"/>
      <c r="H9" s="269"/>
      <c r="I9" s="270"/>
      <c r="K9" s="266"/>
      <c r="L9" s="267"/>
    </row>
    <row r="10" spans="1:18" s="183" customFormat="1" x14ac:dyDescent="0.25">
      <c r="C10" s="517" t="s">
        <v>8</v>
      </c>
      <c r="D10" s="518" t="s">
        <v>201</v>
      </c>
      <c r="E10" s="518" t="s">
        <v>202</v>
      </c>
      <c r="F10" s="271" t="s">
        <v>203</v>
      </c>
      <c r="G10" s="518" t="s">
        <v>204</v>
      </c>
      <c r="H10" s="272" t="s">
        <v>205</v>
      </c>
      <c r="I10" s="519" t="s">
        <v>206</v>
      </c>
      <c r="J10" s="273"/>
      <c r="K10" s="274"/>
      <c r="L10" s="265"/>
      <c r="M10" s="273"/>
    </row>
    <row r="11" spans="1:18" s="183" customFormat="1" x14ac:dyDescent="0.25">
      <c r="C11" s="517"/>
      <c r="D11" s="518"/>
      <c r="E11" s="518"/>
      <c r="F11" s="271"/>
      <c r="G11" s="518"/>
      <c r="H11" s="272" t="s">
        <v>207</v>
      </c>
      <c r="I11" s="519"/>
      <c r="J11" s="273"/>
      <c r="K11" s="274"/>
      <c r="L11" s="265"/>
      <c r="M11" s="273"/>
    </row>
    <row r="12" spans="1:18" x14ac:dyDescent="0.25">
      <c r="C12" s="275"/>
      <c r="D12" s="106"/>
      <c r="E12" s="106"/>
      <c r="F12" s="106"/>
      <c r="G12" s="106"/>
      <c r="H12" s="276"/>
      <c r="I12" s="277"/>
    </row>
    <row r="13" spans="1:18" x14ac:dyDescent="0.25">
      <c r="C13" s="275"/>
      <c r="D13" s="278" t="s">
        <v>208</v>
      </c>
      <c r="E13" s="106"/>
      <c r="F13" s="106"/>
      <c r="G13" s="106"/>
      <c r="H13" s="276"/>
      <c r="I13" s="277"/>
    </row>
    <row r="14" spans="1:18" x14ac:dyDescent="0.25">
      <c r="A14" s="104" t="s">
        <v>209</v>
      </c>
      <c r="C14" s="275">
        <v>1</v>
      </c>
      <c r="D14" s="106" t="s">
        <v>210</v>
      </c>
      <c r="E14" s="106" t="s">
        <v>211</v>
      </c>
      <c r="F14" s="106" t="s">
        <v>212</v>
      </c>
      <c r="G14" s="279">
        <v>547</v>
      </c>
      <c r="H14" s="276">
        <v>6685.3290999999999</v>
      </c>
      <c r="I14" s="277">
        <f>+H14/$H$46</f>
        <v>0.15947273570811546</v>
      </c>
    </row>
    <row r="15" spans="1:18" x14ac:dyDescent="0.25">
      <c r="A15" s="104" t="s">
        <v>213</v>
      </c>
      <c r="C15" s="275">
        <f>+C14+1</f>
        <v>2</v>
      </c>
      <c r="D15" s="106" t="s">
        <v>214</v>
      </c>
      <c r="E15" s="106" t="s">
        <v>215</v>
      </c>
      <c r="F15" s="106" t="s">
        <v>216</v>
      </c>
      <c r="G15" s="279">
        <v>200</v>
      </c>
      <c r="H15" s="276">
        <v>2532.1168699999998</v>
      </c>
      <c r="I15" s="277">
        <f>+H15/$H$46</f>
        <v>6.0401454939827945E-2</v>
      </c>
      <c r="J15" s="280"/>
      <c r="R15" s="280"/>
    </row>
    <row r="16" spans="1:18" x14ac:dyDescent="0.25">
      <c r="A16" s="104" t="s">
        <v>217</v>
      </c>
      <c r="C16" s="275">
        <f>+C15+1</f>
        <v>3</v>
      </c>
      <c r="D16" s="106" t="s">
        <v>218</v>
      </c>
      <c r="E16" s="106" t="s">
        <v>219</v>
      </c>
      <c r="F16" s="106" t="s">
        <v>220</v>
      </c>
      <c r="G16" s="279">
        <v>117143</v>
      </c>
      <c r="H16" s="276">
        <v>1032.7079607999999</v>
      </c>
      <c r="I16" s="277">
        <f>+H16/$H$46</f>
        <v>2.463435400604665E-2</v>
      </c>
      <c r="J16" s="280"/>
      <c r="R16" s="280"/>
    </row>
    <row r="17" spans="1:22" x14ac:dyDescent="0.25">
      <c r="C17" s="275"/>
      <c r="D17" s="106"/>
      <c r="E17" s="106"/>
      <c r="F17" s="106"/>
      <c r="G17" s="279"/>
      <c r="H17" s="276"/>
      <c r="I17" s="277"/>
    </row>
    <row r="18" spans="1:22" x14ac:dyDescent="0.25">
      <c r="C18" s="275"/>
      <c r="D18" s="278" t="s">
        <v>221</v>
      </c>
      <c r="E18" s="106"/>
      <c r="F18" s="106"/>
      <c r="G18" s="281"/>
      <c r="H18" s="276"/>
      <c r="I18" s="277"/>
    </row>
    <row r="19" spans="1:22" x14ac:dyDescent="0.25">
      <c r="C19" s="275">
        <f>+C16+1</f>
        <v>4</v>
      </c>
      <c r="D19" s="106" t="s">
        <v>222</v>
      </c>
      <c r="E19" s="106" t="s">
        <v>223</v>
      </c>
      <c r="F19" s="106" t="s">
        <v>224</v>
      </c>
      <c r="G19" s="279">
        <v>578</v>
      </c>
      <c r="H19" s="276">
        <v>5910.4063100000003</v>
      </c>
      <c r="I19" s="277">
        <f t="shared" ref="I19:I31" si="0">+H19/$H$46</f>
        <v>0.14098762369113704</v>
      </c>
    </row>
    <row r="20" spans="1:22" x14ac:dyDescent="0.25">
      <c r="A20" s="104" t="s">
        <v>225</v>
      </c>
      <c r="C20" s="275">
        <f>+C19+1</f>
        <v>5</v>
      </c>
      <c r="D20" s="106" t="s">
        <v>226</v>
      </c>
      <c r="E20" s="106" t="s">
        <v>227</v>
      </c>
      <c r="F20" s="106" t="s">
        <v>228</v>
      </c>
      <c r="G20" s="279">
        <v>580</v>
      </c>
      <c r="H20" s="276">
        <v>5800</v>
      </c>
      <c r="I20" s="277">
        <f t="shared" si="0"/>
        <v>0.13835397678583536</v>
      </c>
    </row>
    <row r="21" spans="1:22" x14ac:dyDescent="0.25">
      <c r="A21" s="104" t="s">
        <v>229</v>
      </c>
      <c r="C21" s="275">
        <f t="shared" ref="C21:C31" si="1">+C20+1</f>
        <v>6</v>
      </c>
      <c r="D21" s="106" t="s">
        <v>230</v>
      </c>
      <c r="E21" s="106" t="s">
        <v>223</v>
      </c>
      <c r="F21" s="106" t="s">
        <v>231</v>
      </c>
      <c r="G21" s="279">
        <v>340</v>
      </c>
      <c r="H21" s="276">
        <v>3501.4125600000002</v>
      </c>
      <c r="I21" s="277">
        <f t="shared" si="0"/>
        <v>8.3523164145495238E-2</v>
      </c>
    </row>
    <row r="22" spans="1:22" x14ac:dyDescent="0.25">
      <c r="A22" s="104" t="s">
        <v>232</v>
      </c>
      <c r="C22" s="275">
        <f t="shared" si="1"/>
        <v>7</v>
      </c>
      <c r="D22" s="282" t="s">
        <v>233</v>
      </c>
      <c r="E22" s="106" t="s">
        <v>223</v>
      </c>
      <c r="F22" s="106" t="s">
        <v>234</v>
      </c>
      <c r="G22" s="279">
        <v>266000</v>
      </c>
      <c r="H22" s="276">
        <v>2660</v>
      </c>
      <c r="I22" s="277">
        <f t="shared" si="0"/>
        <v>6.3451996250055528E-2</v>
      </c>
    </row>
    <row r="23" spans="1:22" x14ac:dyDescent="0.25">
      <c r="A23" s="104" t="s">
        <v>235</v>
      </c>
      <c r="C23" s="275">
        <f t="shared" si="1"/>
        <v>8</v>
      </c>
      <c r="D23" s="106" t="s">
        <v>233</v>
      </c>
      <c r="E23" s="106" t="s">
        <v>223</v>
      </c>
      <c r="F23" s="106" t="s">
        <v>236</v>
      </c>
      <c r="G23" s="279">
        <v>245000</v>
      </c>
      <c r="H23" s="276">
        <v>2450</v>
      </c>
      <c r="I23" s="277">
        <f t="shared" si="0"/>
        <v>5.8442628125051146E-2</v>
      </c>
    </row>
    <row r="24" spans="1:22" x14ac:dyDescent="0.25">
      <c r="A24" s="104" t="s">
        <v>237</v>
      </c>
      <c r="C24" s="275">
        <f t="shared" si="1"/>
        <v>9</v>
      </c>
      <c r="D24" s="106" t="s">
        <v>238</v>
      </c>
      <c r="E24" s="106" t="s">
        <v>223</v>
      </c>
      <c r="F24" s="106" t="s">
        <v>239</v>
      </c>
      <c r="G24" s="279">
        <v>150</v>
      </c>
      <c r="H24" s="276">
        <v>1590.2885100000001</v>
      </c>
      <c r="I24" s="277">
        <f t="shared" si="0"/>
        <v>3.7934955102641506E-2</v>
      </c>
      <c r="J24" s="283"/>
      <c r="R24" s="284"/>
    </row>
    <row r="25" spans="1:22" x14ac:dyDescent="0.25">
      <c r="C25" s="275">
        <f t="shared" si="1"/>
        <v>10</v>
      </c>
      <c r="D25" s="282" t="s">
        <v>240</v>
      </c>
      <c r="E25" s="106" t="s">
        <v>241</v>
      </c>
      <c r="F25" s="282" t="s">
        <v>242</v>
      </c>
      <c r="G25" s="279">
        <v>113</v>
      </c>
      <c r="H25" s="276">
        <v>847.5</v>
      </c>
      <c r="I25" s="277">
        <f t="shared" si="0"/>
        <v>2.0216378504481977E-2</v>
      </c>
      <c r="J25" s="283"/>
      <c r="R25" s="284"/>
    </row>
    <row r="26" spans="1:22" x14ac:dyDescent="0.25">
      <c r="C26" s="275">
        <f t="shared" si="1"/>
        <v>11</v>
      </c>
      <c r="D26" s="106" t="s">
        <v>226</v>
      </c>
      <c r="E26" s="106" t="s">
        <v>227</v>
      </c>
      <c r="F26" s="106" t="s">
        <v>243</v>
      </c>
      <c r="G26" s="279">
        <v>35</v>
      </c>
      <c r="H26" s="276">
        <v>350</v>
      </c>
      <c r="I26" s="277">
        <f t="shared" si="0"/>
        <v>8.3489468750073056E-3</v>
      </c>
      <c r="J26" s="283"/>
      <c r="R26" s="284"/>
    </row>
    <row r="27" spans="1:22" x14ac:dyDescent="0.25">
      <c r="A27" s="104" t="s">
        <v>11</v>
      </c>
      <c r="C27" s="275">
        <f t="shared" si="1"/>
        <v>12</v>
      </c>
      <c r="D27" s="106" t="s">
        <v>244</v>
      </c>
      <c r="E27" s="106" t="s">
        <v>223</v>
      </c>
      <c r="F27" s="106" t="s">
        <v>245</v>
      </c>
      <c r="G27" s="279">
        <v>27816</v>
      </c>
      <c r="H27" s="276">
        <v>280.56056000000001</v>
      </c>
      <c r="I27" s="277">
        <f t="shared" si="0"/>
        <v>6.6925291733208568E-3</v>
      </c>
    </row>
    <row r="28" spans="1:22" x14ac:dyDescent="0.25">
      <c r="C28" s="275">
        <f t="shared" si="1"/>
        <v>13</v>
      </c>
      <c r="D28" s="106" t="s">
        <v>226</v>
      </c>
      <c r="E28" s="106" t="s">
        <v>227</v>
      </c>
      <c r="F28" s="106" t="s">
        <v>246</v>
      </c>
      <c r="G28" s="279">
        <v>25</v>
      </c>
      <c r="H28" s="276">
        <v>250</v>
      </c>
      <c r="I28" s="277">
        <f t="shared" si="0"/>
        <v>5.9635334821480758E-3</v>
      </c>
    </row>
    <row r="29" spans="1:22" x14ac:dyDescent="0.25">
      <c r="C29" s="275">
        <f t="shared" si="1"/>
        <v>14</v>
      </c>
      <c r="D29" s="106" t="s">
        <v>238</v>
      </c>
      <c r="E29" s="106" t="s">
        <v>223</v>
      </c>
      <c r="F29" s="106" t="s">
        <v>247</v>
      </c>
      <c r="G29" s="279">
        <v>20</v>
      </c>
      <c r="H29" s="276">
        <v>211.71973</v>
      </c>
      <c r="I29" s="277">
        <f t="shared" si="0"/>
        <v>5.0503907947454015E-3</v>
      </c>
    </row>
    <row r="30" spans="1:22" x14ac:dyDescent="0.25">
      <c r="C30" s="275">
        <f t="shared" si="1"/>
        <v>15</v>
      </c>
      <c r="D30" s="106" t="s">
        <v>248</v>
      </c>
      <c r="E30" s="106" t="s">
        <v>249</v>
      </c>
      <c r="F30" s="106" t="s">
        <v>250</v>
      </c>
      <c r="G30" s="279">
        <v>20</v>
      </c>
      <c r="H30" s="276">
        <v>199.87397000000001</v>
      </c>
      <c r="I30" s="277">
        <f t="shared" si="0"/>
        <v>4.767820449219441E-3</v>
      </c>
      <c r="R30" s="284"/>
    </row>
    <row r="31" spans="1:22" x14ac:dyDescent="0.25">
      <c r="C31" s="275">
        <f t="shared" si="1"/>
        <v>16</v>
      </c>
      <c r="D31" s="282" t="s">
        <v>226</v>
      </c>
      <c r="E31" s="106" t="s">
        <v>227</v>
      </c>
      <c r="F31" s="282" t="s">
        <v>251</v>
      </c>
      <c r="G31" s="279">
        <v>16</v>
      </c>
      <c r="H31" s="276">
        <v>160</v>
      </c>
      <c r="I31" s="277">
        <f t="shared" si="0"/>
        <v>3.8166614285747684E-3</v>
      </c>
      <c r="R31" s="284"/>
    </row>
    <row r="32" spans="1:22" x14ac:dyDescent="0.25">
      <c r="C32" s="275"/>
      <c r="D32" s="285" t="s">
        <v>252</v>
      </c>
      <c r="E32" s="286"/>
      <c r="F32" s="286"/>
      <c r="G32" s="286"/>
      <c r="H32" s="287">
        <v>34461.915570799996</v>
      </c>
      <c r="I32" s="288">
        <f>SUM(I14:I31)</f>
        <v>0.82205914946170378</v>
      </c>
      <c r="J32" s="289"/>
      <c r="R32" s="284"/>
      <c r="S32" s="284"/>
      <c r="T32" s="290"/>
      <c r="V32" s="290"/>
    </row>
    <row r="33" spans="2:19" x14ac:dyDescent="0.25">
      <c r="C33" s="275"/>
      <c r="D33" s="291"/>
      <c r="E33" s="291"/>
      <c r="F33" s="291"/>
      <c r="G33" s="291"/>
      <c r="H33" s="292"/>
      <c r="I33" s="293"/>
      <c r="J33" s="291"/>
    </row>
    <row r="34" spans="2:19" x14ac:dyDescent="0.25">
      <c r="C34" s="275"/>
      <c r="D34" s="278" t="s">
        <v>253</v>
      </c>
      <c r="E34" s="106"/>
      <c r="F34" s="106"/>
      <c r="G34" s="106"/>
      <c r="H34" s="276"/>
      <c r="I34" s="277"/>
      <c r="K34" s="266" t="s">
        <v>254</v>
      </c>
      <c r="L34" s="267" t="s">
        <v>255</v>
      </c>
    </row>
    <row r="35" spans="2:19" x14ac:dyDescent="0.25">
      <c r="B35" s="104" t="str">
        <f>+$C$6&amp;D35</f>
        <v>IL&amp;FS  Infrastructure Debt Fund Series 1BTriparty Repo</v>
      </c>
      <c r="C35" s="275"/>
      <c r="D35" s="186" t="s">
        <v>256</v>
      </c>
      <c r="E35" s="294"/>
      <c r="F35" s="294"/>
      <c r="G35" s="294"/>
      <c r="H35" s="276">
        <v>7339.2019271000008</v>
      </c>
      <c r="I35" s="277">
        <f>+H35/$H$46</f>
        <v>0.17507030569802615</v>
      </c>
      <c r="K35" s="104" t="s">
        <v>257</v>
      </c>
      <c r="L35" s="264">
        <v>0.22270000000000001</v>
      </c>
    </row>
    <row r="36" spans="2:19" x14ac:dyDescent="0.25">
      <c r="C36" s="275"/>
      <c r="D36" s="106"/>
      <c r="E36" s="106"/>
      <c r="F36" s="106"/>
      <c r="G36" s="106"/>
      <c r="H36" s="294"/>
      <c r="I36" s="295"/>
      <c r="K36" s="104" t="s">
        <v>258</v>
      </c>
      <c r="L36" s="264">
        <v>9.2100000000000001E-2</v>
      </c>
    </row>
    <row r="37" spans="2:19" s="183" customFormat="1" x14ac:dyDescent="0.25">
      <c r="C37" s="296"/>
      <c r="D37" s="285" t="s">
        <v>252</v>
      </c>
      <c r="E37" s="285"/>
      <c r="F37" s="285"/>
      <c r="G37" s="285"/>
      <c r="H37" s="297">
        <v>7339.2019271000008</v>
      </c>
      <c r="I37" s="298">
        <f>SUM(I35:I36)</f>
        <v>0.17507030569802615</v>
      </c>
      <c r="J37" s="291"/>
      <c r="K37" s="183" t="s">
        <v>259</v>
      </c>
      <c r="L37" s="265">
        <v>1.61E-2</v>
      </c>
      <c r="M37" s="106"/>
    </row>
    <row r="38" spans="2:19" x14ac:dyDescent="0.25">
      <c r="C38" s="275"/>
      <c r="D38" s="106"/>
      <c r="E38" s="106"/>
      <c r="F38" s="106"/>
      <c r="G38" s="106"/>
      <c r="H38" s="276"/>
      <c r="I38" s="277"/>
    </row>
    <row r="39" spans="2:19" x14ac:dyDescent="0.25">
      <c r="B39" s="104" t="str">
        <f>+$C$6&amp;D39</f>
        <v>IL&amp;FS  Infrastructure Debt Fund Series 1BTriparty Repo Margin</v>
      </c>
      <c r="C39" s="275"/>
      <c r="D39" s="278" t="s">
        <v>260</v>
      </c>
      <c r="E39" s="106"/>
      <c r="F39" s="106"/>
      <c r="G39" s="281"/>
      <c r="H39" s="276">
        <v>15</v>
      </c>
      <c r="I39" s="277">
        <f>+H39/$H$46</f>
        <v>3.5781200892888454E-4</v>
      </c>
    </row>
    <row r="40" spans="2:19" x14ac:dyDescent="0.25">
      <c r="C40" s="275"/>
      <c r="D40" s="285" t="s">
        <v>252</v>
      </c>
      <c r="E40" s="285"/>
      <c r="F40" s="285"/>
      <c r="G40" s="285"/>
      <c r="H40" s="287">
        <v>15</v>
      </c>
      <c r="I40" s="299">
        <f>SUM(I39)</f>
        <v>3.5781200892888454E-4</v>
      </c>
    </row>
    <row r="41" spans="2:19" x14ac:dyDescent="0.25">
      <c r="C41" s="275"/>
      <c r="D41" s="106"/>
      <c r="E41" s="106"/>
      <c r="F41" s="106"/>
      <c r="G41" s="106"/>
      <c r="H41" s="276"/>
      <c r="I41" s="277"/>
    </row>
    <row r="42" spans="2:19" x14ac:dyDescent="0.25">
      <c r="C42" s="275"/>
      <c r="D42" s="278" t="s">
        <v>47</v>
      </c>
      <c r="E42" s="106"/>
      <c r="F42" s="106"/>
      <c r="G42" s="106"/>
      <c r="H42" s="276"/>
      <c r="I42" s="277"/>
    </row>
    <row r="43" spans="2:19" x14ac:dyDescent="0.25">
      <c r="C43" s="275">
        <v>1</v>
      </c>
      <c r="D43" s="106" t="s">
        <v>261</v>
      </c>
      <c r="E43" s="106"/>
      <c r="F43" s="106"/>
      <c r="G43" s="106"/>
      <c r="H43" s="276">
        <v>-98.206189699994866</v>
      </c>
      <c r="I43" s="277">
        <f>+H43/$H$46</f>
        <v>-2.3426236017204194E-3</v>
      </c>
    </row>
    <row r="44" spans="2:19" x14ac:dyDescent="0.25">
      <c r="B44" s="104" t="str">
        <f>+$C$6&amp;D44</f>
        <v>IL&amp;FS  Infrastructure Debt Fund Series 1BCash &amp; Cash Equivalents</v>
      </c>
      <c r="C44" s="275">
        <v>2</v>
      </c>
      <c r="D44" s="276" t="s">
        <v>262</v>
      </c>
      <c r="E44" s="106"/>
      <c r="F44" s="106"/>
      <c r="G44" s="106"/>
      <c r="H44" s="276">
        <v>203.54360579999999</v>
      </c>
      <c r="I44" s="277">
        <f>+H44/$H$46</f>
        <v>4.8553564330617973E-3</v>
      </c>
    </row>
    <row r="45" spans="2:19" s="183" customFormat="1" x14ac:dyDescent="0.25">
      <c r="C45" s="296"/>
      <c r="D45" s="285" t="s">
        <v>252</v>
      </c>
      <c r="E45" s="285"/>
      <c r="F45" s="285"/>
      <c r="G45" s="285"/>
      <c r="H45" s="287">
        <v>105.33741610000513</v>
      </c>
      <c r="I45" s="300">
        <f>SUM(I43:I44)</f>
        <v>2.5127328313413778E-3</v>
      </c>
      <c r="J45" s="291"/>
      <c r="L45" s="265"/>
      <c r="M45" s="106"/>
    </row>
    <row r="46" spans="2:19" s="183" customFormat="1" x14ac:dyDescent="0.25">
      <c r="C46" s="296"/>
      <c r="D46" s="301" t="s">
        <v>263</v>
      </c>
      <c r="E46" s="301"/>
      <c r="F46" s="301"/>
      <c r="G46" s="301"/>
      <c r="H46" s="302">
        <v>41921.454914000002</v>
      </c>
      <c r="I46" s="303">
        <f>+I45+I40+I37+I32</f>
        <v>1.0000000000000002</v>
      </c>
      <c r="J46" s="304"/>
      <c r="L46" s="265"/>
      <c r="M46" s="106"/>
      <c r="R46" s="305"/>
      <c r="S46" s="284"/>
    </row>
    <row r="47" spans="2:19" x14ac:dyDescent="0.25">
      <c r="C47" s="275"/>
      <c r="D47" s="304"/>
      <c r="E47" s="304"/>
      <c r="F47" s="304"/>
      <c r="G47" s="304"/>
      <c r="H47" s="306"/>
      <c r="I47" s="307"/>
      <c r="J47" s="304"/>
      <c r="R47" s="284"/>
      <c r="S47" s="308"/>
    </row>
    <row r="48" spans="2:19" x14ac:dyDescent="0.25">
      <c r="C48" s="275"/>
      <c r="D48" s="304"/>
      <c r="E48" s="304"/>
      <c r="F48" s="304"/>
      <c r="G48" s="304"/>
      <c r="H48" s="306"/>
      <c r="I48" s="307"/>
      <c r="J48" s="304"/>
      <c r="R48" s="284"/>
      <c r="S48" s="308"/>
    </row>
    <row r="49" spans="3:19" x14ac:dyDescent="0.25">
      <c r="C49" s="275"/>
      <c r="D49" s="309" t="s">
        <v>264</v>
      </c>
      <c r="E49" s="282"/>
      <c r="F49" s="282"/>
      <c r="G49" s="282"/>
      <c r="H49" s="282"/>
      <c r="I49" s="310"/>
      <c r="J49" s="304"/>
      <c r="R49" s="284"/>
      <c r="S49" s="308"/>
    </row>
    <row r="50" spans="3:19" x14ac:dyDescent="0.25">
      <c r="C50" s="275"/>
      <c r="D50" s="311" t="s">
        <v>303</v>
      </c>
      <c r="E50" s="282"/>
      <c r="F50" s="282"/>
      <c r="G50" s="282"/>
      <c r="H50" s="282"/>
      <c r="I50" s="310"/>
      <c r="J50" s="304"/>
      <c r="R50" s="284"/>
      <c r="S50" s="308"/>
    </row>
    <row r="51" spans="3:19" x14ac:dyDescent="0.25">
      <c r="C51" s="275"/>
      <c r="D51" s="123" t="s">
        <v>265</v>
      </c>
      <c r="E51" s="312">
        <v>1720861.5932</v>
      </c>
      <c r="F51" s="282"/>
      <c r="G51" s="282"/>
      <c r="H51" s="282"/>
      <c r="I51" s="310"/>
      <c r="J51" s="304"/>
      <c r="R51" s="284"/>
      <c r="S51" s="308"/>
    </row>
    <row r="52" spans="3:19" x14ac:dyDescent="0.25">
      <c r="C52" s="275"/>
      <c r="D52" s="123" t="s">
        <v>266</v>
      </c>
      <c r="E52" s="312">
        <v>1720861.5932</v>
      </c>
      <c r="F52" s="282"/>
      <c r="G52" s="282"/>
      <c r="H52" s="282"/>
      <c r="I52" s="310"/>
      <c r="J52" s="304"/>
      <c r="R52" s="284"/>
      <c r="S52" s="308"/>
    </row>
    <row r="53" spans="3:19" x14ac:dyDescent="0.25">
      <c r="C53" s="275"/>
      <c r="D53" s="311" t="s">
        <v>304</v>
      </c>
      <c r="E53" s="282"/>
      <c r="F53" s="282"/>
      <c r="G53" s="282"/>
      <c r="H53" s="282"/>
      <c r="I53" s="310"/>
      <c r="J53" s="304"/>
      <c r="R53" s="284"/>
      <c r="S53" s="308"/>
    </row>
    <row r="54" spans="3:19" x14ac:dyDescent="0.25">
      <c r="C54" s="275"/>
      <c r="D54" s="123" t="s">
        <v>265</v>
      </c>
      <c r="E54" s="312">
        <v>1777010.5088</v>
      </c>
      <c r="F54" s="282"/>
      <c r="G54" s="282"/>
      <c r="H54" s="282"/>
      <c r="I54" s="310"/>
      <c r="J54" s="304"/>
      <c r="R54" s="284"/>
      <c r="S54" s="308"/>
    </row>
    <row r="55" spans="3:19" x14ac:dyDescent="0.25">
      <c r="C55" s="275"/>
      <c r="D55" s="123" t="s">
        <v>266</v>
      </c>
      <c r="E55" s="312">
        <v>1777010.5088</v>
      </c>
      <c r="F55" s="282"/>
      <c r="G55" s="282"/>
      <c r="H55" s="282"/>
      <c r="I55" s="310"/>
      <c r="J55" s="304"/>
      <c r="R55" s="284"/>
      <c r="S55" s="308"/>
    </row>
    <row r="56" spans="3:19" x14ac:dyDescent="0.25">
      <c r="C56" s="275"/>
      <c r="D56" s="313" t="s">
        <v>305</v>
      </c>
      <c r="E56" s="314" t="s">
        <v>122</v>
      </c>
      <c r="F56" s="282"/>
      <c r="G56" s="282"/>
      <c r="H56" s="282"/>
      <c r="I56" s="310"/>
      <c r="J56" s="304"/>
      <c r="R56" s="284"/>
      <c r="S56" s="308"/>
    </row>
    <row r="57" spans="3:19" x14ac:dyDescent="0.25">
      <c r="C57" s="275"/>
      <c r="D57" s="313" t="s">
        <v>306</v>
      </c>
      <c r="E57" s="314" t="s">
        <v>122</v>
      </c>
      <c r="F57" s="282"/>
      <c r="G57" s="282"/>
      <c r="H57" s="282"/>
      <c r="I57" s="310"/>
      <c r="J57" s="304"/>
      <c r="R57" s="284"/>
      <c r="S57" s="308"/>
    </row>
    <row r="58" spans="3:19" ht="31.5" x14ac:dyDescent="0.25">
      <c r="C58" s="275"/>
      <c r="D58" s="315" t="s">
        <v>307</v>
      </c>
      <c r="E58" s="314" t="s">
        <v>122</v>
      </c>
      <c r="F58" s="282"/>
      <c r="G58" s="282"/>
      <c r="H58" s="282"/>
      <c r="I58" s="310"/>
      <c r="J58" s="304"/>
      <c r="R58" s="284"/>
      <c r="S58" s="308"/>
    </row>
    <row r="59" spans="3:19" x14ac:dyDescent="0.25">
      <c r="C59" s="275"/>
      <c r="D59" s="313" t="s">
        <v>308</v>
      </c>
      <c r="E59" s="314" t="s">
        <v>122</v>
      </c>
      <c r="F59" s="282"/>
      <c r="G59" s="282"/>
      <c r="H59" s="282"/>
      <c r="I59" s="310"/>
      <c r="J59" s="304"/>
      <c r="R59" s="284"/>
      <c r="S59" s="308"/>
    </row>
    <row r="60" spans="3:19" x14ac:dyDescent="0.25">
      <c r="C60" s="275"/>
      <c r="D60" s="313" t="s">
        <v>309</v>
      </c>
      <c r="E60" s="314" t="s">
        <v>267</v>
      </c>
      <c r="F60" s="282"/>
      <c r="G60" s="282"/>
      <c r="H60" s="282"/>
      <c r="I60" s="310"/>
      <c r="J60" s="304"/>
      <c r="R60" s="284"/>
      <c r="S60" s="308"/>
    </row>
    <row r="61" spans="3:19" x14ac:dyDescent="0.25">
      <c r="C61" s="275"/>
      <c r="D61" s="311" t="s">
        <v>310</v>
      </c>
      <c r="E61" s="282"/>
      <c r="F61" s="282"/>
      <c r="G61" s="282"/>
      <c r="H61" s="282"/>
      <c r="I61" s="310"/>
      <c r="J61" s="304"/>
      <c r="R61" s="284"/>
      <c r="S61" s="308"/>
    </row>
    <row r="62" spans="3:19" x14ac:dyDescent="0.25">
      <c r="C62" s="275"/>
      <c r="D62" s="316" t="s">
        <v>268</v>
      </c>
      <c r="E62" s="317" t="s">
        <v>45</v>
      </c>
      <c r="F62" s="282"/>
      <c r="G62" s="282"/>
      <c r="H62" s="317" t="s">
        <v>47</v>
      </c>
      <c r="I62" s="318"/>
      <c r="J62" s="304"/>
      <c r="R62" s="284"/>
      <c r="S62" s="308"/>
    </row>
    <row r="63" spans="3:19" x14ac:dyDescent="0.25">
      <c r="C63" s="275"/>
      <c r="D63" s="319" t="s">
        <v>269</v>
      </c>
      <c r="E63" s="314" t="s">
        <v>122</v>
      </c>
      <c r="F63" s="282"/>
      <c r="G63" s="282"/>
      <c r="H63" s="314" t="s">
        <v>122</v>
      </c>
      <c r="I63" s="320"/>
      <c r="J63" s="304"/>
      <c r="R63" s="284"/>
      <c r="S63" s="308"/>
    </row>
    <row r="64" spans="3:19" x14ac:dyDescent="0.25">
      <c r="C64" s="275"/>
      <c r="D64" s="507" t="s">
        <v>270</v>
      </c>
      <c r="E64" s="507"/>
      <c r="F64" s="507"/>
      <c r="G64" s="507"/>
      <c r="H64" s="507"/>
      <c r="I64" s="508"/>
      <c r="J64" s="304"/>
      <c r="R64" s="284"/>
      <c r="S64" s="308"/>
    </row>
    <row r="65" spans="3:19" x14ac:dyDescent="0.25">
      <c r="C65" s="275"/>
      <c r="D65" s="507"/>
      <c r="E65" s="507"/>
      <c r="F65" s="507"/>
      <c r="G65" s="507"/>
      <c r="H65" s="507"/>
      <c r="I65" s="508"/>
      <c r="J65" s="304"/>
      <c r="R65" s="284"/>
      <c r="S65" s="308"/>
    </row>
    <row r="66" spans="3:19" x14ac:dyDescent="0.25">
      <c r="C66" s="275"/>
      <c r="D66" s="321" t="s">
        <v>311</v>
      </c>
      <c r="E66" s="282"/>
      <c r="F66" s="281"/>
      <c r="G66" s="281"/>
      <c r="H66" s="282"/>
      <c r="I66" s="310"/>
      <c r="J66" s="304"/>
      <c r="R66" s="284"/>
      <c r="S66" s="308"/>
    </row>
    <row r="67" spans="3:19" x14ac:dyDescent="0.25">
      <c r="C67" s="275"/>
      <c r="D67" s="304"/>
      <c r="E67" s="304"/>
      <c r="F67" s="304"/>
      <c r="G67" s="304"/>
      <c r="H67" s="306"/>
      <c r="I67" s="307"/>
      <c r="J67" s="304"/>
      <c r="R67" s="284"/>
      <c r="S67" s="308"/>
    </row>
    <row r="68" spans="3:19" x14ac:dyDescent="0.25">
      <c r="C68" s="275"/>
      <c r="D68" s="304"/>
      <c r="E68" s="304"/>
      <c r="F68" s="304"/>
      <c r="G68" s="304"/>
      <c r="H68" s="306"/>
      <c r="I68" s="307"/>
      <c r="J68" s="304"/>
      <c r="R68" s="284"/>
      <c r="S68" s="308"/>
    </row>
    <row r="69" spans="3:19" x14ac:dyDescent="0.25">
      <c r="C69" s="275"/>
      <c r="D69" s="322" t="s">
        <v>271</v>
      </c>
      <c r="E69" s="106"/>
      <c r="F69" s="106"/>
      <c r="G69" s="106"/>
      <c r="H69" s="283"/>
      <c r="I69" s="323"/>
    </row>
    <row r="70" spans="3:19" x14ac:dyDescent="0.25">
      <c r="C70" s="106"/>
      <c r="D70" s="106"/>
      <c r="E70" s="106"/>
      <c r="F70" s="106"/>
      <c r="G70" s="106"/>
      <c r="H70" s="283"/>
      <c r="I70" s="106"/>
    </row>
    <row r="72" spans="3:19" hidden="1" x14ac:dyDescent="0.25">
      <c r="G72" s="104">
        <v>3852457006.3499999</v>
      </c>
      <c r="H72" s="284">
        <v>38524.570063499996</v>
      </c>
    </row>
    <row r="73" spans="3:19" hidden="1" x14ac:dyDescent="0.25">
      <c r="H73" s="284">
        <v>3396.884850500006</v>
      </c>
    </row>
  </sheetData>
  <mergeCells count="9">
    <mergeCell ref="D64:I65"/>
    <mergeCell ref="C6:I6"/>
    <mergeCell ref="C7:I7"/>
    <mergeCell ref="C8:I8"/>
    <mergeCell ref="C10:C11"/>
    <mergeCell ref="D10:D11"/>
    <mergeCell ref="E10:E11"/>
    <mergeCell ref="G10:G11"/>
    <mergeCell ref="I10:I1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
  <sheetViews>
    <sheetView topLeftCell="C34" workbookViewId="0">
      <selection activeCell="C1" sqref="C1"/>
    </sheetView>
  </sheetViews>
  <sheetFormatPr defaultRowHeight="15.75" x14ac:dyDescent="0.25"/>
  <cols>
    <col min="1" max="2" width="13" style="183" hidden="1" customWidth="1"/>
    <col min="3" max="3" width="7.5703125" style="183" customWidth="1"/>
    <col min="4" max="4" width="58.7109375" style="183" customWidth="1"/>
    <col min="5" max="5" width="19.140625" style="183" customWidth="1"/>
    <col min="6" max="6" width="16.28515625" style="183" customWidth="1"/>
    <col min="7" max="7" width="11" style="183" bestFit="1" customWidth="1"/>
    <col min="8" max="8" width="17.85546875" style="183" customWidth="1"/>
    <col min="9" max="9" width="14.7109375" style="183" customWidth="1"/>
    <col min="10" max="10" width="14.5703125" style="106" customWidth="1"/>
    <col min="11" max="11" width="21" style="183" hidden="1" customWidth="1"/>
    <col min="12" max="12" width="9.140625" style="265" hidden="1" customWidth="1"/>
    <col min="13" max="13" width="15.140625" style="106" customWidth="1"/>
    <col min="14" max="14" width="23.42578125" style="183" bestFit="1" customWidth="1"/>
    <col min="15" max="16" width="9.28515625" style="183" bestFit="1" customWidth="1"/>
    <col min="17" max="16384" width="9.140625" style="183"/>
  </cols>
  <sheetData>
    <row r="1" spans="1:13" x14ac:dyDescent="0.25">
      <c r="G1" s="324"/>
    </row>
    <row r="2" spans="1:13" x14ac:dyDescent="0.25">
      <c r="G2" s="324"/>
    </row>
    <row r="3" spans="1:13" x14ac:dyDescent="0.25">
      <c r="G3" s="324"/>
    </row>
    <row r="4" spans="1:13" x14ac:dyDescent="0.25">
      <c r="G4" s="324"/>
    </row>
    <row r="5" spans="1:13" x14ac:dyDescent="0.25">
      <c r="C5" s="106" t="s">
        <v>95</v>
      </c>
      <c r="G5" s="324"/>
    </row>
    <row r="6" spans="1:13" ht="15.75" customHeight="1" x14ac:dyDescent="0.25">
      <c r="C6" s="509" t="s">
        <v>12</v>
      </c>
      <c r="D6" s="510"/>
      <c r="E6" s="510"/>
      <c r="F6" s="510"/>
      <c r="G6" s="510"/>
      <c r="H6" s="510"/>
      <c r="I6" s="511"/>
    </row>
    <row r="7" spans="1:13" ht="15.75" customHeight="1" x14ac:dyDescent="0.25">
      <c r="C7" s="512" t="str">
        <f>+'[4]1B'!C7:I7</f>
        <v>Half Yearly  Portfolio statement as on September 30, 2019</v>
      </c>
      <c r="D7" s="513"/>
      <c r="E7" s="513"/>
      <c r="F7" s="513"/>
      <c r="G7" s="513"/>
      <c r="H7" s="513"/>
      <c r="I7" s="514"/>
    </row>
    <row r="8" spans="1:13" x14ac:dyDescent="0.25">
      <c r="C8" s="515"/>
      <c r="D8" s="464"/>
      <c r="E8" s="464"/>
      <c r="F8" s="464"/>
      <c r="G8" s="464"/>
      <c r="H8" s="464"/>
      <c r="I8" s="516"/>
      <c r="K8" s="325"/>
      <c r="L8" s="326"/>
    </row>
    <row r="9" spans="1:13" x14ac:dyDescent="0.25">
      <c r="C9" s="268"/>
      <c r="D9" s="269"/>
      <c r="E9" s="269"/>
      <c r="F9" s="269"/>
      <c r="G9" s="269"/>
      <c r="H9" s="269"/>
      <c r="I9" s="270"/>
      <c r="K9" s="325"/>
      <c r="L9" s="326"/>
    </row>
    <row r="10" spans="1:13" x14ac:dyDescent="0.25">
      <c r="C10" s="517" t="s">
        <v>8</v>
      </c>
      <c r="D10" s="518" t="s">
        <v>201</v>
      </c>
      <c r="E10" s="518" t="s">
        <v>202</v>
      </c>
      <c r="F10" s="271" t="s">
        <v>203</v>
      </c>
      <c r="G10" s="518" t="s">
        <v>204</v>
      </c>
      <c r="H10" s="272" t="s">
        <v>205</v>
      </c>
      <c r="I10" s="519" t="s">
        <v>206</v>
      </c>
      <c r="J10" s="273"/>
      <c r="K10" s="274"/>
      <c r="M10" s="273"/>
    </row>
    <row r="11" spans="1:13" x14ac:dyDescent="0.25">
      <c r="C11" s="517"/>
      <c r="D11" s="518"/>
      <c r="E11" s="518"/>
      <c r="F11" s="271"/>
      <c r="G11" s="518"/>
      <c r="H11" s="272" t="s">
        <v>207</v>
      </c>
      <c r="I11" s="519"/>
      <c r="J11" s="273"/>
      <c r="K11" s="274"/>
      <c r="M11" s="273"/>
    </row>
    <row r="12" spans="1:13" s="106" customFormat="1" x14ac:dyDescent="0.25">
      <c r="C12" s="296"/>
      <c r="D12" s="186"/>
      <c r="E12" s="186"/>
      <c r="F12" s="186"/>
      <c r="G12" s="186"/>
      <c r="H12" s="327"/>
      <c r="I12" s="328"/>
      <c r="K12" s="183"/>
      <c r="L12" s="265"/>
    </row>
    <row r="13" spans="1:13" s="106" customFormat="1" x14ac:dyDescent="0.25">
      <c r="C13" s="296"/>
      <c r="D13" s="278" t="s">
        <v>208</v>
      </c>
      <c r="E13" s="186"/>
      <c r="F13" s="186"/>
      <c r="G13" s="186"/>
      <c r="H13" s="327"/>
      <c r="I13" s="328"/>
      <c r="K13" s="183"/>
      <c r="L13" s="265"/>
    </row>
    <row r="14" spans="1:13" s="106" customFormat="1" x14ac:dyDescent="0.25">
      <c r="A14" s="106" t="str">
        <f t="shared" ref="A14:A24" si="0">+$C$6&amp;D14</f>
        <v>IL&amp;FS  Infrastructure Debt Fund Series 1CIL&amp;FS Solar Power Limited</v>
      </c>
      <c r="C14" s="275">
        <v>1</v>
      </c>
      <c r="D14" s="106" t="s">
        <v>210</v>
      </c>
      <c r="E14" s="106" t="s">
        <v>211</v>
      </c>
      <c r="F14" s="106" t="s">
        <v>212</v>
      </c>
      <c r="G14" s="279">
        <v>619</v>
      </c>
      <c r="H14" s="276">
        <v>7565.2992899999999</v>
      </c>
      <c r="I14" s="277">
        <f>+H14/$H$44</f>
        <v>0.15353259090625948</v>
      </c>
      <c r="K14" s="104"/>
      <c r="L14" s="264"/>
    </row>
    <row r="15" spans="1:13" s="106" customFormat="1" x14ac:dyDescent="0.25">
      <c r="A15" s="106" t="str">
        <f t="shared" si="0"/>
        <v>IL&amp;FS  Infrastructure Debt Fund Series 1CBhilwara Green Energy Limited</v>
      </c>
      <c r="C15" s="275">
        <f>+C14+1</f>
        <v>2</v>
      </c>
      <c r="D15" s="106" t="s">
        <v>218</v>
      </c>
      <c r="E15" s="106" t="s">
        <v>219</v>
      </c>
      <c r="F15" s="106" t="s">
        <v>272</v>
      </c>
      <c r="G15" s="279">
        <v>458496</v>
      </c>
      <c r="H15" s="276">
        <v>4584.9600099999998</v>
      </c>
      <c r="I15" s="277">
        <f>+H15/$H$44</f>
        <v>9.3048637278286633E-2</v>
      </c>
      <c r="J15" s="279"/>
      <c r="K15" s="104"/>
      <c r="L15" s="264"/>
    </row>
    <row r="16" spans="1:13" s="106" customFormat="1" x14ac:dyDescent="0.25">
      <c r="A16" s="106" t="str">
        <f t="shared" si="0"/>
        <v>IL&amp;FS  Infrastructure Debt Fund Series 1CIL&amp;FS Wind Energy Limited</v>
      </c>
      <c r="C16" s="275">
        <f>+C15+1</f>
        <v>3</v>
      </c>
      <c r="D16" s="106" t="s">
        <v>214</v>
      </c>
      <c r="E16" s="106" t="s">
        <v>215</v>
      </c>
      <c r="F16" s="106" t="s">
        <v>273</v>
      </c>
      <c r="G16" s="279">
        <v>299</v>
      </c>
      <c r="H16" s="276">
        <v>3785.5147200000001</v>
      </c>
      <c r="I16" s="277">
        <f>+H16/$H$44</f>
        <v>7.6824440196784791E-2</v>
      </c>
      <c r="J16" s="279"/>
      <c r="K16" s="104"/>
      <c r="L16" s="264"/>
    </row>
    <row r="17" spans="1:17" s="106" customFormat="1" x14ac:dyDescent="0.25">
      <c r="A17" s="106" t="str">
        <f t="shared" si="0"/>
        <v>IL&amp;FS  Infrastructure Debt Fund Series 1C</v>
      </c>
      <c r="C17" s="275"/>
      <c r="G17" s="279"/>
      <c r="H17" s="276"/>
      <c r="I17" s="277"/>
      <c r="K17" s="104"/>
      <c r="L17" s="264"/>
    </row>
    <row r="18" spans="1:17" s="106" customFormat="1" x14ac:dyDescent="0.25">
      <c r="A18" s="106" t="str">
        <f t="shared" si="0"/>
        <v>IL&amp;FS  Infrastructure Debt Fund Series 1CDebt Instrument-Privately Placed-Unlisted</v>
      </c>
      <c r="C18" s="275"/>
      <c r="D18" s="278" t="s">
        <v>221</v>
      </c>
      <c r="G18" s="279"/>
      <c r="H18" s="276"/>
      <c r="I18" s="277"/>
      <c r="K18" s="104"/>
      <c r="L18" s="264"/>
    </row>
    <row r="19" spans="1:17" s="106" customFormat="1" x14ac:dyDescent="0.25">
      <c r="C19" s="275">
        <f>+C16+1</f>
        <v>4</v>
      </c>
      <c r="D19" s="106" t="s">
        <v>274</v>
      </c>
      <c r="E19" s="106" t="s">
        <v>275</v>
      </c>
      <c r="F19" s="106" t="s">
        <v>276</v>
      </c>
      <c r="G19" s="279">
        <v>650</v>
      </c>
      <c r="H19" s="276">
        <v>6299.9999998000003</v>
      </c>
      <c r="I19" s="277">
        <f t="shared" ref="I19:I30" si="1">+H19/$H$44</f>
        <v>0.12785420452000759</v>
      </c>
      <c r="K19" s="104"/>
      <c r="L19" s="264"/>
    </row>
    <row r="20" spans="1:17" s="106" customFormat="1" x14ac:dyDescent="0.25">
      <c r="A20" s="106" t="str">
        <f t="shared" si="0"/>
        <v>IL&amp;FS  Infrastructure Debt Fund Series 1CBabcock Borsing Limited</v>
      </c>
      <c r="C20" s="282">
        <f t="shared" ref="C20:C30" si="2">+C19+1</f>
        <v>5</v>
      </c>
      <c r="D20" s="106" t="s">
        <v>238</v>
      </c>
      <c r="E20" s="106" t="s">
        <v>223</v>
      </c>
      <c r="F20" s="106" t="s">
        <v>239</v>
      </c>
      <c r="G20" s="279">
        <v>552</v>
      </c>
      <c r="H20" s="276">
        <v>5852.2617300000002</v>
      </c>
      <c r="I20" s="277">
        <f t="shared" si="1"/>
        <v>0.11876766161202969</v>
      </c>
      <c r="K20" s="104"/>
      <c r="L20" s="264"/>
    </row>
    <row r="21" spans="1:17" s="106" customFormat="1" x14ac:dyDescent="0.25">
      <c r="A21" s="106" t="str">
        <f t="shared" si="0"/>
        <v>IL&amp;FS  Infrastructure Debt Fund Series 1CWilliamson Magor &amp; Co. Limited</v>
      </c>
      <c r="C21" s="282">
        <f t="shared" si="2"/>
        <v>6</v>
      </c>
      <c r="D21" s="106" t="s">
        <v>222</v>
      </c>
      <c r="E21" s="106" t="s">
        <v>223</v>
      </c>
      <c r="F21" s="106" t="s">
        <v>224</v>
      </c>
      <c r="G21" s="279">
        <v>380</v>
      </c>
      <c r="H21" s="276">
        <v>3885.73425</v>
      </c>
      <c r="I21" s="277">
        <f t="shared" si="1"/>
        <v>7.885832722629682E-2</v>
      </c>
      <c r="K21" s="104"/>
      <c r="L21" s="264"/>
    </row>
    <row r="22" spans="1:17" s="106" customFormat="1" x14ac:dyDescent="0.25">
      <c r="A22" s="106" t="str">
        <f t="shared" si="0"/>
        <v>IL&amp;FS  Infrastructure Debt Fund Series 1CGHV Hospitality (India) Private Limited</v>
      </c>
      <c r="C22" s="282">
        <f t="shared" si="2"/>
        <v>7</v>
      </c>
      <c r="D22" s="106" t="s">
        <v>230</v>
      </c>
      <c r="E22" s="106" t="s">
        <v>223</v>
      </c>
      <c r="F22" s="106" t="s">
        <v>231</v>
      </c>
      <c r="G22" s="279">
        <v>286</v>
      </c>
      <c r="H22" s="276">
        <v>2945.3058500000002</v>
      </c>
      <c r="I22" s="277">
        <f t="shared" si="1"/>
        <v>5.9772974052671339E-2</v>
      </c>
      <c r="K22" s="104"/>
      <c r="L22" s="264"/>
    </row>
    <row r="23" spans="1:17" s="106" customFormat="1" x14ac:dyDescent="0.25">
      <c r="A23" s="106" t="str">
        <f t="shared" si="0"/>
        <v>IL&amp;FS  Infrastructure Debt Fund Series 1CBhilangana Hydro Power Limited</v>
      </c>
      <c r="C23" s="282">
        <f t="shared" si="2"/>
        <v>8</v>
      </c>
      <c r="D23" s="106" t="s">
        <v>226</v>
      </c>
      <c r="E23" s="106" t="s">
        <v>227</v>
      </c>
      <c r="F23" s="106" t="s">
        <v>228</v>
      </c>
      <c r="G23" s="279">
        <v>261</v>
      </c>
      <c r="H23" s="276">
        <v>2610</v>
      </c>
      <c r="I23" s="277">
        <f t="shared" si="1"/>
        <v>5.2968170445684679E-2</v>
      </c>
      <c r="K23" s="104"/>
      <c r="L23" s="264"/>
    </row>
    <row r="24" spans="1:17" s="106" customFormat="1" x14ac:dyDescent="0.25">
      <c r="A24" s="106" t="str">
        <f t="shared" si="0"/>
        <v>IL&amp;FS  Infrastructure Debt Fund Series 1CClean Max Enviro Energy Solutions Private Limited</v>
      </c>
      <c r="C24" s="282">
        <f t="shared" si="2"/>
        <v>9</v>
      </c>
      <c r="D24" s="282" t="s">
        <v>240</v>
      </c>
      <c r="E24" s="106" t="s">
        <v>241</v>
      </c>
      <c r="F24" s="282" t="s">
        <v>242</v>
      </c>
      <c r="G24" s="279">
        <v>173</v>
      </c>
      <c r="H24" s="276">
        <v>1297.5</v>
      </c>
      <c r="I24" s="277">
        <f t="shared" si="1"/>
        <v>2.6331877836504165E-2</v>
      </c>
      <c r="K24" s="104"/>
      <c r="L24" s="264"/>
    </row>
    <row r="25" spans="1:17" s="106" customFormat="1" x14ac:dyDescent="0.25">
      <c r="A25" s="106" t="str">
        <f>+$C$6&amp;D25</f>
        <v>IL&amp;FS  Infrastructure Debt Fund Series 1CAMRI Hospital Limited</v>
      </c>
      <c r="C25" s="282">
        <f t="shared" si="2"/>
        <v>10</v>
      </c>
      <c r="D25" s="106" t="s">
        <v>248</v>
      </c>
      <c r="E25" s="106" t="s">
        <v>249</v>
      </c>
      <c r="F25" s="106" t="s">
        <v>277</v>
      </c>
      <c r="G25" s="279">
        <v>120</v>
      </c>
      <c r="H25" s="276">
        <v>1199.2438400000001</v>
      </c>
      <c r="I25" s="277">
        <f t="shared" si="1"/>
        <v>2.4337836062474104E-2</v>
      </c>
      <c r="K25" s="104"/>
      <c r="L25" s="264"/>
    </row>
    <row r="26" spans="1:17" s="106" customFormat="1" x14ac:dyDescent="0.25">
      <c r="C26" s="282">
        <f t="shared" si="2"/>
        <v>11</v>
      </c>
      <c r="D26" s="106" t="s">
        <v>238</v>
      </c>
      <c r="E26" s="106" t="s">
        <v>223</v>
      </c>
      <c r="F26" s="106" t="s">
        <v>247</v>
      </c>
      <c r="G26" s="279">
        <v>85</v>
      </c>
      <c r="H26" s="276">
        <v>885.65587000000005</v>
      </c>
      <c r="I26" s="277">
        <f t="shared" si="1"/>
        <v>1.7973782022368257E-2</v>
      </c>
      <c r="K26" s="104"/>
      <c r="L26" s="264"/>
    </row>
    <row r="27" spans="1:17" s="106" customFormat="1" x14ac:dyDescent="0.25">
      <c r="A27" s="106" t="str">
        <f>+$C$6&amp;D27</f>
        <v>IL&amp;FS  Infrastructure Debt Fund Series 1CAbhitech Developers Private Limited</v>
      </c>
      <c r="C27" s="282">
        <f t="shared" si="2"/>
        <v>12</v>
      </c>
      <c r="D27" s="106" t="s">
        <v>233</v>
      </c>
      <c r="E27" s="106" t="s">
        <v>223</v>
      </c>
      <c r="F27" s="106" t="s">
        <v>234</v>
      </c>
      <c r="G27" s="279">
        <v>61000</v>
      </c>
      <c r="H27" s="276">
        <v>610</v>
      </c>
      <c r="I27" s="277">
        <f t="shared" si="1"/>
        <v>1.2379534088838181E-2</v>
      </c>
      <c r="K27" s="104"/>
      <c r="L27" s="264"/>
    </row>
    <row r="28" spans="1:17" s="106" customFormat="1" x14ac:dyDescent="0.25">
      <c r="C28" s="282">
        <f t="shared" si="2"/>
        <v>13</v>
      </c>
      <c r="D28" s="106" t="s">
        <v>226</v>
      </c>
      <c r="E28" s="106" t="s">
        <v>227</v>
      </c>
      <c r="F28" s="106" t="s">
        <v>251</v>
      </c>
      <c r="G28" s="279">
        <v>47</v>
      </c>
      <c r="H28" s="276">
        <v>470</v>
      </c>
      <c r="I28" s="277">
        <f t="shared" si="1"/>
        <v>9.5383295438589265E-3</v>
      </c>
      <c r="K28" s="104"/>
      <c r="L28" s="264"/>
    </row>
    <row r="29" spans="1:17" s="106" customFormat="1" x14ac:dyDescent="0.25">
      <c r="C29" s="282">
        <f t="shared" si="2"/>
        <v>14</v>
      </c>
      <c r="D29" s="106" t="s">
        <v>226</v>
      </c>
      <c r="E29" s="106" t="s">
        <v>227</v>
      </c>
      <c r="F29" s="106" t="s">
        <v>243</v>
      </c>
      <c r="G29" s="279">
        <v>40</v>
      </c>
      <c r="H29" s="276">
        <v>400</v>
      </c>
      <c r="I29" s="277">
        <f t="shared" si="1"/>
        <v>8.1177272713692985E-3</v>
      </c>
      <c r="K29" s="104"/>
      <c r="L29" s="264"/>
    </row>
    <row r="30" spans="1:17" s="106" customFormat="1" x14ac:dyDescent="0.25">
      <c r="C30" s="282">
        <f t="shared" si="2"/>
        <v>15</v>
      </c>
      <c r="D30" s="106" t="s">
        <v>244</v>
      </c>
      <c r="E30" s="106" t="s">
        <v>223</v>
      </c>
      <c r="F30" s="106" t="s">
        <v>245</v>
      </c>
      <c r="G30" s="279">
        <v>10061</v>
      </c>
      <c r="H30" s="276">
        <v>101.47828</v>
      </c>
      <c r="I30" s="277">
        <f t="shared" si="1"/>
        <v>2.0594325025191243E-3</v>
      </c>
      <c r="K30" s="104"/>
      <c r="L30" s="264"/>
    </row>
    <row r="31" spans="1:17" s="106" customFormat="1" x14ac:dyDescent="0.25">
      <c r="C31" s="296"/>
      <c r="D31" s="285" t="s">
        <v>252</v>
      </c>
      <c r="E31" s="285"/>
      <c r="F31" s="285"/>
      <c r="G31" s="285"/>
      <c r="H31" s="329">
        <v>42492.953839800008</v>
      </c>
      <c r="I31" s="300">
        <f>SUM(I14:I30)</f>
        <v>0.86236552556595303</v>
      </c>
      <c r="J31" s="291"/>
      <c r="K31" s="183"/>
      <c r="L31" s="265"/>
      <c r="M31" s="283"/>
      <c r="N31" s="283"/>
      <c r="O31" s="279"/>
      <c r="P31" s="279"/>
      <c r="Q31" s="279"/>
    </row>
    <row r="32" spans="1:17" s="106" customFormat="1" x14ac:dyDescent="0.25">
      <c r="C32" s="296"/>
      <c r="D32" s="291"/>
      <c r="E32" s="291"/>
      <c r="F32" s="291"/>
      <c r="G32" s="291"/>
      <c r="H32" s="292"/>
      <c r="I32" s="293"/>
      <c r="J32" s="291"/>
      <c r="K32" s="183"/>
      <c r="L32" s="265"/>
    </row>
    <row r="33" spans="2:14" x14ac:dyDescent="0.25">
      <c r="C33" s="296"/>
      <c r="D33" s="278" t="s">
        <v>253</v>
      </c>
      <c r="E33" s="186"/>
      <c r="F33" s="186"/>
      <c r="G33" s="186"/>
      <c r="H33" s="327"/>
      <c r="I33" s="328"/>
      <c r="K33" s="325" t="s">
        <v>254</v>
      </c>
      <c r="L33" s="326" t="s">
        <v>255</v>
      </c>
    </row>
    <row r="34" spans="2:14" x14ac:dyDescent="0.25">
      <c r="B34" s="183" t="str">
        <f>+$C$6&amp;D34</f>
        <v>IL&amp;FS  Infrastructure Debt Fund Series 1CTriparty Repo</v>
      </c>
      <c r="C34" s="296"/>
      <c r="D34" s="186" t="s">
        <v>256</v>
      </c>
      <c r="E34" s="330"/>
      <c r="F34" s="330"/>
      <c r="G34" s="330"/>
      <c r="H34" s="327">
        <v>6506.4027287999997</v>
      </c>
      <c r="I34" s="277">
        <f>+H34/$H$44</f>
        <v>0.13204300717522846</v>
      </c>
      <c r="K34" s="183" t="s">
        <v>257</v>
      </c>
      <c r="L34" s="265">
        <v>0.40260000000000001</v>
      </c>
    </row>
    <row r="35" spans="2:14" x14ac:dyDescent="0.25">
      <c r="C35" s="296"/>
      <c r="D35" s="285" t="s">
        <v>252</v>
      </c>
      <c r="E35" s="285"/>
      <c r="F35" s="285"/>
      <c r="G35" s="285"/>
      <c r="H35" s="329">
        <v>6506.4027287999997</v>
      </c>
      <c r="I35" s="300">
        <f>SUM(I34)</f>
        <v>0.13204300717522846</v>
      </c>
      <c r="J35" s="291"/>
    </row>
    <row r="36" spans="2:14" s="106" customFormat="1" x14ac:dyDescent="0.25">
      <c r="C36" s="296"/>
      <c r="D36" s="186"/>
      <c r="E36" s="186"/>
      <c r="F36" s="186"/>
      <c r="G36" s="186"/>
      <c r="H36" s="327"/>
      <c r="I36" s="328"/>
      <c r="K36" s="183"/>
      <c r="L36" s="265"/>
    </row>
    <row r="37" spans="2:14" s="106" customFormat="1" x14ac:dyDescent="0.25">
      <c r="B37" s="183" t="str">
        <f>+$C$6&amp;D37</f>
        <v>IL&amp;FS  Infrastructure Debt Fund Series 1CTriparty Repo Margin</v>
      </c>
      <c r="C37" s="275"/>
      <c r="D37" s="278" t="s">
        <v>260</v>
      </c>
      <c r="G37" s="281"/>
      <c r="H37" s="327">
        <v>35.5</v>
      </c>
      <c r="I37" s="277">
        <f>+H37/$H$44</f>
        <v>7.204482953340253E-4</v>
      </c>
      <c r="K37" s="104"/>
      <c r="L37" s="264"/>
    </row>
    <row r="38" spans="2:14" s="106" customFormat="1" x14ac:dyDescent="0.25">
      <c r="C38" s="296"/>
      <c r="D38" s="285" t="s">
        <v>252</v>
      </c>
      <c r="E38" s="285"/>
      <c r="F38" s="285"/>
      <c r="G38" s="331"/>
      <c r="H38" s="329">
        <v>35.5</v>
      </c>
      <c r="I38" s="299">
        <f>SUM(I37)</f>
        <v>7.204482953340253E-4</v>
      </c>
      <c r="K38" s="183"/>
      <c r="L38" s="265"/>
    </row>
    <row r="39" spans="2:14" s="106" customFormat="1" x14ac:dyDescent="0.25">
      <c r="C39" s="296"/>
      <c r="D39" s="186"/>
      <c r="E39" s="186"/>
      <c r="F39" s="186"/>
      <c r="G39" s="186"/>
      <c r="H39" s="327"/>
      <c r="I39" s="328"/>
      <c r="K39" s="183"/>
      <c r="L39" s="265"/>
    </row>
    <row r="40" spans="2:14" s="106" customFormat="1" x14ac:dyDescent="0.25">
      <c r="C40" s="296"/>
      <c r="D40" s="278" t="s">
        <v>47</v>
      </c>
      <c r="E40" s="186"/>
      <c r="F40" s="186"/>
      <c r="G40" s="186"/>
      <c r="H40" s="327"/>
      <c r="I40" s="328"/>
      <c r="K40" s="183"/>
      <c r="L40" s="265"/>
    </row>
    <row r="41" spans="2:14" x14ac:dyDescent="0.25">
      <c r="C41" s="275">
        <v>1</v>
      </c>
      <c r="D41" s="186" t="s">
        <v>261</v>
      </c>
      <c r="E41" s="186"/>
      <c r="F41" s="186"/>
      <c r="G41" s="186"/>
      <c r="H41" s="276">
        <v>-95.931669500008866</v>
      </c>
      <c r="I41" s="277">
        <f>+H41/$H$44</f>
        <v>-1.946867824220521E-3</v>
      </c>
    </row>
    <row r="42" spans="2:14" s="106" customFormat="1" x14ac:dyDescent="0.25">
      <c r="B42" s="183" t="str">
        <f>+$C$6&amp;D42</f>
        <v>IL&amp;FS  Infrastructure Debt Fund Series 1CCash &amp; Cash Equivalents</v>
      </c>
      <c r="C42" s="275">
        <v>2</v>
      </c>
      <c r="D42" s="106" t="s">
        <v>262</v>
      </c>
      <c r="H42" s="327">
        <v>335.9505221</v>
      </c>
      <c r="I42" s="277">
        <f>+H42/$H$44</f>
        <v>6.8178867877048107E-3</v>
      </c>
      <c r="K42" s="104"/>
      <c r="L42" s="264"/>
    </row>
    <row r="43" spans="2:14" x14ac:dyDescent="0.25">
      <c r="C43" s="296"/>
      <c r="D43" s="285" t="s">
        <v>252</v>
      </c>
      <c r="E43" s="285"/>
      <c r="F43" s="285"/>
      <c r="G43" s="285"/>
      <c r="H43" s="329">
        <v>240.01885259999113</v>
      </c>
      <c r="I43" s="300">
        <f>SUM(I41:I42)</f>
        <v>4.8710189634842901E-3</v>
      </c>
      <c r="J43" s="291"/>
    </row>
    <row r="44" spans="2:14" x14ac:dyDescent="0.25">
      <c r="C44" s="296"/>
      <c r="D44" s="301" t="s">
        <v>263</v>
      </c>
      <c r="E44" s="301"/>
      <c r="F44" s="301"/>
      <c r="G44" s="301"/>
      <c r="H44" s="332">
        <v>49274.875421199999</v>
      </c>
      <c r="I44" s="303">
        <f>+I31+I35+I38+I43</f>
        <v>0.99999999999999978</v>
      </c>
      <c r="J44" s="304"/>
      <c r="N44" s="283"/>
    </row>
    <row r="45" spans="2:14" s="104" customFormat="1" x14ac:dyDescent="0.25">
      <c r="C45" s="106"/>
      <c r="D45" s="304"/>
      <c r="E45" s="304"/>
      <c r="F45" s="304"/>
      <c r="G45" s="304"/>
      <c r="H45" s="333"/>
      <c r="I45" s="334"/>
      <c r="J45" s="304"/>
      <c r="L45" s="264"/>
      <c r="M45" s="106"/>
      <c r="N45" s="335"/>
    </row>
    <row r="46" spans="2:14" s="104" customFormat="1" x14ac:dyDescent="0.25">
      <c r="C46" s="106"/>
      <c r="D46" s="309" t="s">
        <v>264</v>
      </c>
      <c r="E46" s="282"/>
      <c r="F46" s="281"/>
      <c r="G46" s="281"/>
      <c r="H46" s="282"/>
      <c r="I46" s="336"/>
      <c r="J46" s="304"/>
      <c r="L46" s="264"/>
      <c r="M46" s="106"/>
      <c r="N46" s="335"/>
    </row>
    <row r="47" spans="2:14" s="104" customFormat="1" x14ac:dyDescent="0.25">
      <c r="C47" s="106"/>
      <c r="D47" s="311" t="s">
        <v>303</v>
      </c>
      <c r="E47" s="282"/>
      <c r="F47" s="281"/>
      <c r="G47" s="281"/>
      <c r="H47" s="282"/>
      <c r="I47" s="336"/>
      <c r="J47" s="304"/>
      <c r="L47" s="264"/>
      <c r="M47" s="106"/>
      <c r="N47" s="335"/>
    </row>
    <row r="48" spans="2:14" s="104" customFormat="1" x14ac:dyDescent="0.25">
      <c r="C48" s="106"/>
      <c r="D48" s="123" t="s">
        <v>265</v>
      </c>
      <c r="E48" s="337">
        <v>1713908.5754</v>
      </c>
      <c r="F48" s="281"/>
      <c r="G48" s="281"/>
      <c r="H48" s="282"/>
      <c r="I48" s="336"/>
      <c r="J48" s="304"/>
      <c r="L48" s="264"/>
      <c r="M48" s="106"/>
      <c r="N48" s="335"/>
    </row>
    <row r="49" spans="3:14" s="104" customFormat="1" x14ac:dyDescent="0.25">
      <c r="C49" s="106"/>
      <c r="D49" s="123" t="s">
        <v>266</v>
      </c>
      <c r="E49" s="337">
        <v>1713908.5754</v>
      </c>
      <c r="F49" s="281"/>
      <c r="G49" s="281"/>
      <c r="H49" s="282"/>
      <c r="I49" s="336"/>
      <c r="J49" s="304"/>
      <c r="L49" s="264"/>
      <c r="M49" s="106"/>
      <c r="N49" s="335"/>
    </row>
    <row r="50" spans="3:14" s="104" customFormat="1" x14ac:dyDescent="0.25">
      <c r="C50" s="106"/>
      <c r="D50" s="311" t="s">
        <v>304</v>
      </c>
      <c r="E50" s="282"/>
      <c r="F50" s="281"/>
      <c r="G50" s="281"/>
      <c r="H50" s="282"/>
      <c r="I50" s="336"/>
      <c r="J50" s="304"/>
      <c r="L50" s="264"/>
      <c r="M50" s="106"/>
      <c r="N50" s="335"/>
    </row>
    <row r="51" spans="3:14" s="104" customFormat="1" x14ac:dyDescent="0.25">
      <c r="C51" s="106"/>
      <c r="D51" s="123" t="s">
        <v>265</v>
      </c>
      <c r="E51" s="337">
        <v>1785774.4871</v>
      </c>
      <c r="F51" s="281"/>
      <c r="G51" s="281"/>
      <c r="H51" s="282"/>
      <c r="I51" s="336"/>
      <c r="J51" s="304"/>
      <c r="L51" s="264"/>
      <c r="M51" s="106"/>
      <c r="N51" s="335"/>
    </row>
    <row r="52" spans="3:14" s="104" customFormat="1" x14ac:dyDescent="0.25">
      <c r="C52" s="106"/>
      <c r="D52" s="123" t="s">
        <v>266</v>
      </c>
      <c r="E52" s="337">
        <v>1785774.4871</v>
      </c>
      <c r="F52" s="281"/>
      <c r="G52" s="281"/>
      <c r="H52" s="282"/>
      <c r="I52" s="336"/>
      <c r="J52" s="304"/>
      <c r="L52" s="264"/>
      <c r="M52" s="106"/>
      <c r="N52" s="335"/>
    </row>
    <row r="53" spans="3:14" s="104" customFormat="1" x14ac:dyDescent="0.25">
      <c r="C53" s="106"/>
      <c r="D53" s="313" t="s">
        <v>305</v>
      </c>
      <c r="E53" s="314" t="s">
        <v>122</v>
      </c>
      <c r="F53" s="281"/>
      <c r="G53" s="281"/>
      <c r="H53" s="282"/>
      <c r="I53" s="336"/>
      <c r="J53" s="304"/>
      <c r="L53" s="264"/>
      <c r="M53" s="106"/>
      <c r="N53" s="335"/>
    </row>
    <row r="54" spans="3:14" s="104" customFormat="1" x14ac:dyDescent="0.25">
      <c r="C54" s="106"/>
      <c r="D54" s="313" t="s">
        <v>306</v>
      </c>
      <c r="E54" s="314" t="s">
        <v>122</v>
      </c>
      <c r="F54" s="281"/>
      <c r="G54" s="281"/>
      <c r="H54" s="282"/>
      <c r="I54" s="336"/>
      <c r="J54" s="304"/>
      <c r="L54" s="264"/>
      <c r="M54" s="106"/>
      <c r="N54" s="335"/>
    </row>
    <row r="55" spans="3:14" s="104" customFormat="1" ht="31.5" x14ac:dyDescent="0.25">
      <c r="C55" s="106"/>
      <c r="D55" s="315" t="s">
        <v>307</v>
      </c>
      <c r="E55" s="314" t="s">
        <v>122</v>
      </c>
      <c r="F55" s="281"/>
      <c r="G55" s="281"/>
      <c r="H55" s="282"/>
      <c r="I55" s="336"/>
      <c r="J55" s="304"/>
      <c r="L55" s="264"/>
      <c r="M55" s="106"/>
      <c r="N55" s="335"/>
    </row>
    <row r="56" spans="3:14" s="104" customFormat="1" x14ac:dyDescent="0.25">
      <c r="C56" s="106"/>
      <c r="D56" s="313" t="s">
        <v>308</v>
      </c>
      <c r="E56" s="314" t="s">
        <v>122</v>
      </c>
      <c r="F56" s="281"/>
      <c r="G56" s="281"/>
      <c r="H56" s="282"/>
      <c r="I56" s="336"/>
      <c r="J56" s="304"/>
      <c r="L56" s="264"/>
      <c r="M56" s="106"/>
      <c r="N56" s="335"/>
    </row>
    <row r="57" spans="3:14" s="104" customFormat="1" x14ac:dyDescent="0.25">
      <c r="C57" s="106"/>
      <c r="D57" s="313" t="s">
        <v>309</v>
      </c>
      <c r="E57" s="314" t="s">
        <v>278</v>
      </c>
      <c r="F57" s="281"/>
      <c r="G57" s="281"/>
      <c r="H57" s="338"/>
      <c r="I57" s="336"/>
      <c r="J57" s="304"/>
      <c r="L57" s="264"/>
      <c r="M57" s="106"/>
      <c r="N57" s="335"/>
    </row>
    <row r="58" spans="3:14" s="104" customFormat="1" x14ac:dyDescent="0.25">
      <c r="C58" s="106"/>
      <c r="D58" s="311" t="s">
        <v>310</v>
      </c>
      <c r="E58" s="282"/>
      <c r="F58" s="281"/>
      <c r="G58" s="281"/>
      <c r="H58" s="282"/>
      <c r="I58" s="336"/>
      <c r="J58" s="304"/>
      <c r="L58" s="264"/>
      <c r="M58" s="106"/>
      <c r="N58" s="335"/>
    </row>
    <row r="59" spans="3:14" s="104" customFormat="1" x14ac:dyDescent="0.25">
      <c r="C59" s="106"/>
      <c r="D59" s="316" t="s">
        <v>268</v>
      </c>
      <c r="E59" s="317" t="s">
        <v>45</v>
      </c>
      <c r="F59" s="339"/>
      <c r="G59" s="339"/>
      <c r="H59" s="317" t="s">
        <v>47</v>
      </c>
      <c r="I59" s="318"/>
      <c r="J59" s="304"/>
      <c r="L59" s="264"/>
      <c r="M59" s="106"/>
      <c r="N59" s="335"/>
    </row>
    <row r="60" spans="3:14" s="104" customFormat="1" x14ac:dyDescent="0.25">
      <c r="C60" s="106"/>
      <c r="D60" s="319" t="s">
        <v>269</v>
      </c>
      <c r="E60" s="314" t="s">
        <v>122</v>
      </c>
      <c r="F60" s="339"/>
      <c r="G60" s="339"/>
      <c r="H60" s="314" t="s">
        <v>122</v>
      </c>
      <c r="I60" s="320"/>
      <c r="J60" s="304"/>
      <c r="L60" s="264"/>
      <c r="M60" s="106"/>
      <c r="N60" s="335"/>
    </row>
    <row r="61" spans="3:14" s="104" customFormat="1" x14ac:dyDescent="0.25">
      <c r="C61" s="106"/>
      <c r="D61" s="507" t="s">
        <v>279</v>
      </c>
      <c r="E61" s="507"/>
      <c r="F61" s="507"/>
      <c r="G61" s="507"/>
      <c r="H61" s="507"/>
      <c r="I61" s="508"/>
      <c r="J61" s="304"/>
      <c r="L61" s="264"/>
      <c r="M61" s="106"/>
      <c r="N61" s="335"/>
    </row>
    <row r="62" spans="3:14" s="104" customFormat="1" x14ac:dyDescent="0.25">
      <c r="C62" s="106"/>
      <c r="D62" s="507"/>
      <c r="E62" s="507"/>
      <c r="F62" s="507"/>
      <c r="G62" s="507"/>
      <c r="H62" s="507"/>
      <c r="I62" s="508"/>
      <c r="J62" s="304"/>
      <c r="L62" s="264"/>
      <c r="M62" s="106"/>
      <c r="N62" s="335"/>
    </row>
    <row r="63" spans="3:14" s="104" customFormat="1" x14ac:dyDescent="0.25">
      <c r="C63" s="106"/>
      <c r="D63" s="321" t="s">
        <v>311</v>
      </c>
      <c r="E63" s="282"/>
      <c r="F63" s="281"/>
      <c r="G63" s="281"/>
      <c r="H63" s="282"/>
      <c r="I63" s="310"/>
      <c r="J63" s="304"/>
      <c r="L63" s="264"/>
      <c r="M63" s="106"/>
      <c r="N63" s="335"/>
    </row>
    <row r="64" spans="3:14" s="104" customFormat="1" x14ac:dyDescent="0.25">
      <c r="C64" s="106"/>
      <c r="D64" s="304"/>
      <c r="E64" s="304"/>
      <c r="F64" s="304"/>
      <c r="G64" s="304"/>
      <c r="H64" s="333"/>
      <c r="I64" s="334"/>
      <c r="J64" s="304"/>
      <c r="L64" s="264"/>
      <c r="M64" s="106"/>
      <c r="N64" s="335"/>
    </row>
    <row r="65" spans="3:14" s="104" customFormat="1" x14ac:dyDescent="0.25">
      <c r="C65" s="106"/>
      <c r="D65" s="304"/>
      <c r="E65" s="304"/>
      <c r="F65" s="304"/>
      <c r="G65" s="304"/>
      <c r="H65" s="333"/>
      <c r="I65" s="334"/>
      <c r="J65" s="304"/>
      <c r="L65" s="264"/>
      <c r="M65" s="106"/>
      <c r="N65" s="335"/>
    </row>
    <row r="66" spans="3:14" x14ac:dyDescent="0.25">
      <c r="C66" s="106"/>
      <c r="D66" s="322" t="s">
        <v>271</v>
      </c>
      <c r="E66" s="304"/>
      <c r="F66" s="304"/>
      <c r="G66" s="304"/>
      <c r="H66" s="306"/>
      <c r="I66" s="334"/>
      <c r="J66" s="304"/>
    </row>
    <row r="68" spans="3:14" hidden="1" x14ac:dyDescent="0.25">
      <c r="G68" s="183">
        <v>4496672066.5299997</v>
      </c>
      <c r="H68" s="305">
        <v>44966.720665299996</v>
      </c>
    </row>
    <row r="69" spans="3:14" hidden="1" x14ac:dyDescent="0.25">
      <c r="H69" s="305">
        <v>4308.1547559000028</v>
      </c>
    </row>
  </sheetData>
  <mergeCells count="9">
    <mergeCell ref="D61:I62"/>
    <mergeCell ref="C6:I6"/>
    <mergeCell ref="C7:I7"/>
    <mergeCell ref="C8:I8"/>
    <mergeCell ref="C10:C11"/>
    <mergeCell ref="D10:D11"/>
    <mergeCell ref="E10:E11"/>
    <mergeCell ref="G10:G11"/>
    <mergeCell ref="I10:I11"/>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Q67"/>
  <sheetViews>
    <sheetView topLeftCell="C1" workbookViewId="0">
      <selection activeCell="C1" sqref="C1"/>
    </sheetView>
  </sheetViews>
  <sheetFormatPr defaultRowHeight="15.75" x14ac:dyDescent="0.25"/>
  <cols>
    <col min="1" max="2" width="10" style="106" hidden="1" customWidth="1"/>
    <col min="3" max="3" width="7.5703125" style="106" customWidth="1"/>
    <col min="4" max="4" width="58.7109375" style="106" customWidth="1"/>
    <col min="5" max="5" width="17.5703125" style="106" customWidth="1"/>
    <col min="6" max="6" width="18.42578125" style="106" customWidth="1"/>
    <col min="7" max="7" width="18.42578125" style="281" customWidth="1"/>
    <col min="8" max="8" width="16.85546875" style="106" customWidth="1"/>
    <col min="9" max="9" width="14.7109375" style="106" customWidth="1"/>
    <col min="10" max="10" width="16.28515625" style="106" bestFit="1" customWidth="1"/>
    <col min="11" max="11" width="19.85546875" style="106" hidden="1" customWidth="1"/>
    <col min="12" max="12" width="9.140625" style="340" hidden="1" customWidth="1"/>
    <col min="13" max="13" width="15.7109375" style="106" customWidth="1"/>
    <col min="14" max="14" width="25.5703125" style="106" bestFit="1" customWidth="1"/>
    <col min="15" max="16384" width="9.140625" style="106"/>
  </cols>
  <sheetData>
    <row r="5" spans="1:13" x14ac:dyDescent="0.25">
      <c r="C5" s="106" t="s">
        <v>95</v>
      </c>
    </row>
    <row r="7" spans="1:13" s="186" customFormat="1" ht="15.75" customHeight="1" x14ac:dyDescent="0.25">
      <c r="C7" s="509" t="s">
        <v>140</v>
      </c>
      <c r="D7" s="510"/>
      <c r="E7" s="510"/>
      <c r="F7" s="510"/>
      <c r="G7" s="510"/>
      <c r="H7" s="510"/>
      <c r="I7" s="511"/>
      <c r="J7" s="106"/>
      <c r="L7" s="341"/>
      <c r="M7" s="106"/>
    </row>
    <row r="8" spans="1:13" s="186" customFormat="1" ht="15.75" customHeight="1" x14ac:dyDescent="0.25">
      <c r="C8" s="520" t="str">
        <f>+'[4]1C'!C7:I7</f>
        <v>Half Yearly  Portfolio statement as on September 30, 2019</v>
      </c>
      <c r="D8" s="521"/>
      <c r="E8" s="521"/>
      <c r="F8" s="521"/>
      <c r="G8" s="521"/>
      <c r="H8" s="521"/>
      <c r="I8" s="522"/>
      <c r="J8" s="106"/>
      <c r="L8" s="341"/>
      <c r="M8" s="106"/>
    </row>
    <row r="9" spans="1:13" x14ac:dyDescent="0.25">
      <c r="C9" s="515"/>
      <c r="D9" s="464"/>
      <c r="E9" s="464"/>
      <c r="F9" s="464"/>
      <c r="G9" s="464"/>
      <c r="H9" s="464"/>
      <c r="I9" s="516"/>
    </row>
    <row r="10" spans="1:13" x14ac:dyDescent="0.25">
      <c r="C10" s="268"/>
      <c r="D10" s="342"/>
      <c r="E10" s="343"/>
      <c r="F10" s="343"/>
      <c r="G10" s="344"/>
      <c r="H10" s="345"/>
      <c r="I10" s="346"/>
    </row>
    <row r="11" spans="1:13" s="186" customFormat="1" x14ac:dyDescent="0.25">
      <c r="C11" s="517" t="s">
        <v>8</v>
      </c>
      <c r="D11" s="518" t="s">
        <v>201</v>
      </c>
      <c r="E11" s="518" t="s">
        <v>202</v>
      </c>
      <c r="F11" s="271" t="s">
        <v>203</v>
      </c>
      <c r="G11" s="518" t="s">
        <v>204</v>
      </c>
      <c r="H11" s="272" t="s">
        <v>205</v>
      </c>
      <c r="I11" s="519" t="s">
        <v>206</v>
      </c>
      <c r="J11" s="273"/>
      <c r="K11" s="347"/>
      <c r="L11" s="341"/>
      <c r="M11" s="273"/>
    </row>
    <row r="12" spans="1:13" s="186" customFormat="1" x14ac:dyDescent="0.25">
      <c r="C12" s="517"/>
      <c r="D12" s="518"/>
      <c r="E12" s="518"/>
      <c r="F12" s="271"/>
      <c r="G12" s="518"/>
      <c r="H12" s="272" t="s">
        <v>207</v>
      </c>
      <c r="I12" s="519"/>
      <c r="J12" s="273"/>
      <c r="K12" s="347"/>
      <c r="L12" s="341"/>
      <c r="M12" s="273"/>
    </row>
    <row r="13" spans="1:13" x14ac:dyDescent="0.25">
      <c r="C13" s="275"/>
      <c r="H13" s="276"/>
      <c r="I13" s="277"/>
    </row>
    <row r="14" spans="1:13" x14ac:dyDescent="0.25">
      <c r="C14" s="275"/>
      <c r="D14" s="278" t="s">
        <v>208</v>
      </c>
      <c r="H14" s="276"/>
      <c r="I14" s="277"/>
    </row>
    <row r="15" spans="1:13" x14ac:dyDescent="0.25">
      <c r="A15" s="106" t="str">
        <f>+$C$7&amp;D15</f>
        <v>IL&amp;FS  Infrastructure Debt Fund Series 2AIL&amp;FS Wind Energy Limited</v>
      </c>
      <c r="C15" s="275">
        <v>1</v>
      </c>
      <c r="D15" s="106" t="s">
        <v>214</v>
      </c>
      <c r="E15" s="348" t="s">
        <v>215</v>
      </c>
      <c r="F15" s="106" t="s">
        <v>273</v>
      </c>
      <c r="G15" s="281">
        <v>338</v>
      </c>
      <c r="H15" s="276">
        <v>4279.2775000000001</v>
      </c>
      <c r="I15" s="349">
        <f t="shared" ref="I15" si="0">+H15/$H$45</f>
        <v>0.25082539739257698</v>
      </c>
    </row>
    <row r="16" spans="1:13" x14ac:dyDescent="0.25">
      <c r="A16" s="106" t="str">
        <f t="shared" ref="A16:A21" si="1">+$C$7&amp;D16</f>
        <v>IL&amp;FS  Infrastructure Debt Fund Series 2A</v>
      </c>
      <c r="C16" s="275"/>
      <c r="H16" s="276"/>
      <c r="I16" s="349"/>
    </row>
    <row r="17" spans="1:17" x14ac:dyDescent="0.25">
      <c r="A17" s="106" t="str">
        <f t="shared" si="1"/>
        <v>IL&amp;FS  Infrastructure Debt Fund Series 2ADebt Instrument-Privately Placed-Unlisted</v>
      </c>
      <c r="C17" s="275"/>
      <c r="D17" s="278" t="s">
        <v>221</v>
      </c>
      <c r="H17" s="276"/>
      <c r="I17" s="277"/>
    </row>
    <row r="18" spans="1:17" x14ac:dyDescent="0.25">
      <c r="C18" s="275">
        <f>+C15+1</f>
        <v>2</v>
      </c>
      <c r="D18" s="106" t="s">
        <v>238</v>
      </c>
      <c r="E18" s="348" t="s">
        <v>223</v>
      </c>
      <c r="F18" s="106" t="s">
        <v>239</v>
      </c>
      <c r="G18" s="281">
        <v>334</v>
      </c>
      <c r="H18" s="276">
        <v>3541.04243</v>
      </c>
      <c r="I18" s="349">
        <f t="shared" ref="I18:I31" si="2">+H18/$H$45</f>
        <v>0.20755451701571734</v>
      </c>
    </row>
    <row r="19" spans="1:17" x14ac:dyDescent="0.25">
      <c r="A19" s="106" t="str">
        <f t="shared" si="1"/>
        <v>IL&amp;FS  Infrastructure Debt Fund Series 2AGHV Hospitality (India) Private Limited</v>
      </c>
      <c r="C19" s="275">
        <f>+C18+1</f>
        <v>3</v>
      </c>
      <c r="D19" s="106" t="s">
        <v>230</v>
      </c>
      <c r="E19" s="348" t="s">
        <v>223</v>
      </c>
      <c r="F19" s="106" t="s">
        <v>231</v>
      </c>
      <c r="G19" s="281">
        <v>228</v>
      </c>
      <c r="H19" s="276">
        <v>2280.0000100000002</v>
      </c>
      <c r="I19" s="349">
        <f t="shared" si="2"/>
        <v>0.13363982788293807</v>
      </c>
    </row>
    <row r="20" spans="1:17" x14ac:dyDescent="0.25">
      <c r="A20" s="106" t="str">
        <f t="shared" si="1"/>
        <v>IL&amp;FS  Infrastructure Debt Fund Series 2AKanchanjunga Power Company Private Limited</v>
      </c>
      <c r="C20" s="275">
        <f t="shared" ref="C20:C31" si="3">+C19+1</f>
        <v>4</v>
      </c>
      <c r="D20" s="106" t="s">
        <v>274</v>
      </c>
      <c r="E20" s="348" t="s">
        <v>275</v>
      </c>
      <c r="F20" s="106" t="s">
        <v>280</v>
      </c>
      <c r="G20" s="281">
        <v>90</v>
      </c>
      <c r="H20" s="276">
        <v>900</v>
      </c>
      <c r="I20" s="349">
        <f t="shared" si="2"/>
        <v>5.2752563406630967E-2</v>
      </c>
    </row>
    <row r="21" spans="1:17" x14ac:dyDescent="0.25">
      <c r="A21" s="106" t="str">
        <f t="shared" si="1"/>
        <v>IL&amp;FS  Infrastructure Debt Fund Series 2AJanaadhar (India) Private Limited</v>
      </c>
      <c r="C21" s="275">
        <f t="shared" si="3"/>
        <v>5</v>
      </c>
      <c r="D21" s="106" t="s">
        <v>281</v>
      </c>
      <c r="E21" s="348" t="s">
        <v>282</v>
      </c>
      <c r="F21" s="106" t="s">
        <v>283</v>
      </c>
      <c r="G21" s="281">
        <v>60</v>
      </c>
      <c r="H21" s="276">
        <v>480</v>
      </c>
      <c r="I21" s="349">
        <f t="shared" si="2"/>
        <v>2.8134700483536518E-2</v>
      </c>
    </row>
    <row r="22" spans="1:17" x14ac:dyDescent="0.25">
      <c r="A22" s="106" t="str">
        <f>+$C$7&amp;D22</f>
        <v>IL&amp;FS  Infrastructure Debt Fund Series 2AJanaadhar (India) Private Limited</v>
      </c>
      <c r="C22" s="275">
        <f t="shared" si="3"/>
        <v>6</v>
      </c>
      <c r="D22" s="106" t="s">
        <v>281</v>
      </c>
      <c r="E22" s="348" t="s">
        <v>282</v>
      </c>
      <c r="F22" s="106" t="s">
        <v>284</v>
      </c>
      <c r="G22" s="281">
        <v>25</v>
      </c>
      <c r="H22" s="276">
        <v>200</v>
      </c>
      <c r="I22" s="349">
        <f t="shared" si="2"/>
        <v>1.1722791868140216E-2</v>
      </c>
    </row>
    <row r="23" spans="1:17" x14ac:dyDescent="0.25">
      <c r="A23" s="106" t="str">
        <f>+$C$7&amp;D23</f>
        <v>IL&amp;FS  Infrastructure Debt Fund Series 2AKaynes Technology India Private Limited</v>
      </c>
      <c r="C23" s="275">
        <f t="shared" si="3"/>
        <v>7</v>
      </c>
      <c r="D23" s="106" t="s">
        <v>285</v>
      </c>
      <c r="E23" s="348" t="s">
        <v>286</v>
      </c>
      <c r="F23" s="106" t="s">
        <v>287</v>
      </c>
      <c r="G23" s="281">
        <v>200</v>
      </c>
      <c r="H23" s="276">
        <v>188.69931</v>
      </c>
      <c r="I23" s="349">
        <f t="shared" si="2"/>
        <v>1.1060413683958348E-2</v>
      </c>
    </row>
    <row r="24" spans="1:17" x14ac:dyDescent="0.25">
      <c r="A24" s="106" t="str">
        <f>+$C$7&amp;D24</f>
        <v>IL&amp;FS  Infrastructure Debt Fund Series 2AAbhitech Developers Private Limited</v>
      </c>
      <c r="C24" s="275">
        <f t="shared" si="3"/>
        <v>8</v>
      </c>
      <c r="D24" s="106" t="s">
        <v>233</v>
      </c>
      <c r="E24" s="348" t="s">
        <v>223</v>
      </c>
      <c r="F24" s="348" t="s">
        <v>234</v>
      </c>
      <c r="G24" s="281">
        <v>16000</v>
      </c>
      <c r="H24" s="276">
        <v>160</v>
      </c>
      <c r="I24" s="349">
        <f t="shared" si="2"/>
        <v>9.3782334945121722E-3</v>
      </c>
    </row>
    <row r="25" spans="1:17" x14ac:dyDescent="0.25">
      <c r="A25" s="106" t="str">
        <f>+$C$7&amp;D25</f>
        <v>IL&amp;FS  Infrastructure Debt Fund Series 2AClean Max Enviro Energy Solutions Private Limited</v>
      </c>
      <c r="C25" s="275">
        <f t="shared" si="3"/>
        <v>9</v>
      </c>
      <c r="D25" s="282" t="s">
        <v>240</v>
      </c>
      <c r="E25" s="348" t="s">
        <v>241</v>
      </c>
      <c r="F25" t="s">
        <v>242</v>
      </c>
      <c r="G25" s="281">
        <v>18</v>
      </c>
      <c r="H25" s="276">
        <v>135</v>
      </c>
      <c r="I25" s="349">
        <f t="shared" si="2"/>
        <v>7.9128845109946461E-3</v>
      </c>
    </row>
    <row r="26" spans="1:17" x14ac:dyDescent="0.25">
      <c r="A26" s="106" t="str">
        <f>+$C$7&amp;D26</f>
        <v>IL&amp;FS  Infrastructure Debt Fund Series 2ABhilangana Hydro Power Limited</v>
      </c>
      <c r="C26" s="275">
        <f t="shared" si="3"/>
        <v>10</v>
      </c>
      <c r="D26" s="106" t="s">
        <v>226</v>
      </c>
      <c r="E26" s="348" t="s">
        <v>227</v>
      </c>
      <c r="F26" s="106" t="s">
        <v>251</v>
      </c>
      <c r="G26" s="281">
        <v>11</v>
      </c>
      <c r="H26" s="276">
        <v>110</v>
      </c>
      <c r="I26" s="349">
        <f t="shared" si="2"/>
        <v>6.4475355274771183E-3</v>
      </c>
    </row>
    <row r="27" spans="1:17" x14ac:dyDescent="0.25">
      <c r="C27" s="275">
        <f t="shared" si="3"/>
        <v>11</v>
      </c>
      <c r="D27" s="106" t="s">
        <v>226</v>
      </c>
      <c r="E27" s="348" t="s">
        <v>227</v>
      </c>
      <c r="F27" s="106" t="s">
        <v>246</v>
      </c>
      <c r="G27" s="281">
        <v>8</v>
      </c>
      <c r="H27" s="276">
        <v>80</v>
      </c>
      <c r="I27" s="349">
        <f t="shared" si="2"/>
        <v>4.6891167472560861E-3</v>
      </c>
    </row>
    <row r="28" spans="1:17" x14ac:dyDescent="0.25">
      <c r="C28" s="275">
        <f t="shared" si="3"/>
        <v>12</v>
      </c>
      <c r="D28" s="106" t="s">
        <v>226</v>
      </c>
      <c r="E28" s="348" t="s">
        <v>227</v>
      </c>
      <c r="F28" s="106" t="s">
        <v>243</v>
      </c>
      <c r="G28" s="281">
        <v>8</v>
      </c>
      <c r="H28" s="276">
        <v>80</v>
      </c>
      <c r="I28" s="349">
        <f t="shared" si="2"/>
        <v>4.6891167472560861E-3</v>
      </c>
    </row>
    <row r="29" spans="1:17" x14ac:dyDescent="0.25">
      <c r="C29" s="275">
        <f t="shared" si="3"/>
        <v>13</v>
      </c>
      <c r="D29" s="106" t="s">
        <v>222</v>
      </c>
      <c r="E29" s="348" t="s">
        <v>223</v>
      </c>
      <c r="F29" s="106" t="s">
        <v>224</v>
      </c>
      <c r="G29" s="281">
        <v>7</v>
      </c>
      <c r="H29" s="276">
        <v>71.579319999999996</v>
      </c>
      <c r="I29" s="349">
        <f t="shared" si="2"/>
        <v>4.1955473521150316E-3</v>
      </c>
    </row>
    <row r="30" spans="1:17" x14ac:dyDescent="0.25">
      <c r="C30" s="275">
        <f t="shared" si="3"/>
        <v>14</v>
      </c>
      <c r="D30" s="106" t="s">
        <v>238</v>
      </c>
      <c r="E30" s="348" t="s">
        <v>223</v>
      </c>
      <c r="F30" s="106" t="s">
        <v>247</v>
      </c>
      <c r="G30" s="281">
        <v>5</v>
      </c>
      <c r="H30" s="276">
        <v>52.929940000000002</v>
      </c>
      <c r="I30" s="349">
        <f t="shared" si="2"/>
        <v>3.1024333510657476E-3</v>
      </c>
    </row>
    <row r="31" spans="1:17" x14ac:dyDescent="0.25">
      <c r="C31" s="275">
        <f t="shared" si="3"/>
        <v>15</v>
      </c>
      <c r="D31" s="106" t="s">
        <v>248</v>
      </c>
      <c r="E31" s="348" t="s">
        <v>249</v>
      </c>
      <c r="F31" s="106" t="s">
        <v>288</v>
      </c>
      <c r="G31" s="281">
        <v>6</v>
      </c>
      <c r="H31" s="276">
        <v>38.717515800000001</v>
      </c>
      <c r="I31" s="349">
        <f t="shared" si="2"/>
        <v>2.2693868968741517E-3</v>
      </c>
    </row>
    <row r="32" spans="1:17" s="186" customFormat="1" x14ac:dyDescent="0.25">
      <c r="C32" s="296"/>
      <c r="D32" s="285" t="s">
        <v>252</v>
      </c>
      <c r="E32" s="285"/>
      <c r="F32" s="285"/>
      <c r="G32" s="285"/>
      <c r="H32" s="329">
        <v>12597.246025799999</v>
      </c>
      <c r="I32" s="350">
        <f>SUM(I15:I31)</f>
        <v>0.73837446636104953</v>
      </c>
      <c r="J32" s="291"/>
      <c r="L32" s="341"/>
      <c r="M32" s="283"/>
      <c r="N32" s="351"/>
      <c r="O32" s="352"/>
      <c r="Q32" s="352"/>
    </row>
    <row r="33" spans="2:14" x14ac:dyDescent="0.25">
      <c r="C33" s="275"/>
      <c r="D33" s="291"/>
      <c r="E33" s="291"/>
      <c r="F33" s="291"/>
      <c r="G33" s="291"/>
      <c r="H33" s="292"/>
      <c r="I33" s="353"/>
      <c r="J33" s="291"/>
    </row>
    <row r="34" spans="2:14" x14ac:dyDescent="0.25">
      <c r="C34" s="275"/>
      <c r="D34" s="278" t="s">
        <v>253</v>
      </c>
      <c r="H34" s="276"/>
      <c r="I34" s="277"/>
    </row>
    <row r="35" spans="2:14" x14ac:dyDescent="0.25">
      <c r="B35" s="106" t="str">
        <f>+$C$7&amp;D35</f>
        <v>IL&amp;FS  Infrastructure Debt Fund Series 2ATriparty Repo</v>
      </c>
      <c r="C35" s="275"/>
      <c r="D35" s="186" t="s">
        <v>256</v>
      </c>
      <c r="E35" s="294"/>
      <c r="F35" s="294"/>
      <c r="G35" s="294"/>
      <c r="H35" s="276">
        <v>4042.0839123000001</v>
      </c>
      <c r="I35" s="349">
        <f>+H35/$H$45</f>
        <v>0.23692254208725413</v>
      </c>
      <c r="K35" s="266" t="s">
        <v>254</v>
      </c>
      <c r="L35" s="267" t="s">
        <v>255</v>
      </c>
    </row>
    <row r="36" spans="2:14" s="186" customFormat="1" x14ac:dyDescent="0.25">
      <c r="C36" s="296"/>
      <c r="D36" s="285" t="s">
        <v>252</v>
      </c>
      <c r="E36" s="285"/>
      <c r="F36" s="285"/>
      <c r="G36" s="285"/>
      <c r="H36" s="297">
        <v>4042.0839123000001</v>
      </c>
      <c r="I36" s="350">
        <f>SUM(I35)</f>
        <v>0.23692254208725413</v>
      </c>
      <c r="J36" s="291"/>
      <c r="L36" s="341"/>
      <c r="M36" s="106"/>
    </row>
    <row r="37" spans="2:14" x14ac:dyDescent="0.25">
      <c r="C37" s="275"/>
      <c r="H37" s="276"/>
      <c r="I37" s="277"/>
    </row>
    <row r="38" spans="2:14" x14ac:dyDescent="0.25">
      <c r="B38" s="106" t="str">
        <f>+$C$7&amp;D38</f>
        <v>IL&amp;FS  Infrastructure Debt Fund Series 2ATriparty Repo Margin</v>
      </c>
      <c r="C38" s="275"/>
      <c r="D38" s="278" t="s">
        <v>260</v>
      </c>
      <c r="H38" s="276">
        <v>154.5</v>
      </c>
      <c r="I38" s="349">
        <f>+H38/$H$45</f>
        <v>9.0558567181383172E-3</v>
      </c>
    </row>
    <row r="39" spans="2:14" s="186" customFormat="1" x14ac:dyDescent="0.25">
      <c r="C39" s="296"/>
      <c r="D39" s="285" t="s">
        <v>252</v>
      </c>
      <c r="E39" s="285"/>
      <c r="F39" s="285"/>
      <c r="G39" s="285"/>
      <c r="H39" s="329">
        <v>154.5</v>
      </c>
      <c r="I39" s="299">
        <f>SUM(I38)</f>
        <v>9.0558567181383172E-3</v>
      </c>
      <c r="J39" s="291"/>
      <c r="L39" s="341"/>
      <c r="M39" s="106"/>
    </row>
    <row r="40" spans="2:14" x14ac:dyDescent="0.25">
      <c r="C40" s="275"/>
      <c r="H40" s="276"/>
      <c r="I40" s="277"/>
    </row>
    <row r="41" spans="2:14" x14ac:dyDescent="0.25">
      <c r="C41" s="275"/>
      <c r="D41" s="278" t="s">
        <v>47</v>
      </c>
      <c r="H41" s="276"/>
      <c r="I41" s="277"/>
    </row>
    <row r="42" spans="2:14" x14ac:dyDescent="0.25">
      <c r="C42" s="275">
        <v>1</v>
      </c>
      <c r="D42" s="106" t="s">
        <v>261</v>
      </c>
      <c r="H42" s="276">
        <v>-20.753957699998864</v>
      </c>
      <c r="I42" s="349">
        <f>+H42/$H$45</f>
        <v>-1.2164716327863635E-3</v>
      </c>
    </row>
    <row r="43" spans="2:14" x14ac:dyDescent="0.25">
      <c r="B43" s="106" t="str">
        <f>+$C$7&amp;D43</f>
        <v>IL&amp;FS  Infrastructure Debt Fund Series 2ACash &amp; Cash Equivalents</v>
      </c>
      <c r="C43" s="275">
        <v>2</v>
      </c>
      <c r="D43" s="106" t="s">
        <v>262</v>
      </c>
      <c r="H43" s="276">
        <v>287.7063187</v>
      </c>
      <c r="I43" s="349">
        <f>+H43/$H$45</f>
        <v>1.6863606466344584E-2</v>
      </c>
    </row>
    <row r="44" spans="2:14" s="186" customFormat="1" x14ac:dyDescent="0.25">
      <c r="C44" s="296"/>
      <c r="D44" s="285" t="s">
        <v>252</v>
      </c>
      <c r="E44" s="285"/>
      <c r="F44" s="285"/>
      <c r="G44" s="285"/>
      <c r="H44" s="354">
        <v>266.95236100000113</v>
      </c>
      <c r="I44" s="300">
        <f>SUM(I42:I43)</f>
        <v>1.5647134833558222E-2</v>
      </c>
      <c r="J44" s="291"/>
      <c r="L44" s="341"/>
      <c r="M44" s="106"/>
    </row>
    <row r="45" spans="2:14" s="186" customFormat="1" x14ac:dyDescent="0.25">
      <c r="C45" s="296"/>
      <c r="D45" s="301" t="s">
        <v>263</v>
      </c>
      <c r="E45" s="301"/>
      <c r="F45" s="301"/>
      <c r="G45" s="301"/>
      <c r="H45" s="302">
        <v>17060.782299099999</v>
      </c>
      <c r="I45" s="303">
        <f>+I32+I36+I39+I44</f>
        <v>1.0000000000000002</v>
      </c>
      <c r="J45" s="304"/>
      <c r="L45" s="341"/>
      <c r="M45" s="106"/>
      <c r="N45" s="351"/>
    </row>
    <row r="46" spans="2:14" x14ac:dyDescent="0.25">
      <c r="C46" s="275"/>
      <c r="D46" s="304"/>
      <c r="E46" s="304"/>
      <c r="F46" s="304"/>
      <c r="G46" s="304"/>
      <c r="H46" s="306"/>
      <c r="I46" s="307"/>
      <c r="J46" s="304"/>
      <c r="N46" s="335"/>
    </row>
    <row r="47" spans="2:14" x14ac:dyDescent="0.25">
      <c r="C47" s="275"/>
      <c r="D47" s="355" t="s">
        <v>289</v>
      </c>
      <c r="E47" s="304"/>
      <c r="F47" s="304"/>
      <c r="G47" s="304"/>
      <c r="H47" s="306"/>
      <c r="I47" s="356">
        <v>506250000</v>
      </c>
      <c r="J47" s="304"/>
      <c r="N47" s="335"/>
    </row>
    <row r="48" spans="2:14" x14ac:dyDescent="0.25">
      <c r="C48" s="275"/>
      <c r="D48" s="355"/>
      <c r="E48" s="304"/>
      <c r="F48" s="304"/>
      <c r="G48" s="304"/>
      <c r="H48" s="306"/>
      <c r="I48" s="356"/>
      <c r="J48" s="304"/>
      <c r="N48" s="335"/>
    </row>
    <row r="49" spans="3:14" x14ac:dyDescent="0.25">
      <c r="C49" s="275"/>
      <c r="D49" s="311" t="s">
        <v>264</v>
      </c>
      <c r="E49" s="282"/>
      <c r="F49" s="304"/>
      <c r="G49" s="304"/>
      <c r="H49" s="306"/>
      <c r="I49" s="356"/>
      <c r="J49" s="304"/>
      <c r="N49" s="335"/>
    </row>
    <row r="50" spans="3:14" x14ac:dyDescent="0.25">
      <c r="C50" s="275"/>
      <c r="D50" s="311" t="s">
        <v>312</v>
      </c>
      <c r="E50" s="282"/>
      <c r="F50" s="304"/>
      <c r="G50" s="304"/>
      <c r="H50" s="306"/>
      <c r="I50" s="356"/>
      <c r="J50" s="304"/>
      <c r="N50" s="335"/>
    </row>
    <row r="51" spans="3:14" x14ac:dyDescent="0.25">
      <c r="C51" s="275"/>
      <c r="D51" s="123" t="s">
        <v>265</v>
      </c>
      <c r="E51" s="358">
        <v>994163.6594</v>
      </c>
      <c r="F51" s="304"/>
      <c r="G51" s="304"/>
      <c r="H51" s="306"/>
      <c r="I51" s="356"/>
      <c r="J51" s="304"/>
      <c r="N51" s="335"/>
    </row>
    <row r="52" spans="3:14" x14ac:dyDescent="0.25">
      <c r="C52" s="275"/>
      <c r="D52" s="311" t="s">
        <v>313</v>
      </c>
      <c r="E52" s="282"/>
      <c r="F52" s="304"/>
      <c r="G52" s="304"/>
      <c r="H52" s="306"/>
      <c r="I52" s="356"/>
      <c r="J52" s="304"/>
      <c r="N52" s="335"/>
    </row>
    <row r="53" spans="3:14" x14ac:dyDescent="0.25">
      <c r="C53" s="275"/>
      <c r="D53" s="123" t="s">
        <v>265</v>
      </c>
      <c r="E53" s="358">
        <v>1011009.3214</v>
      </c>
      <c r="F53" s="304"/>
      <c r="G53" s="304"/>
      <c r="H53" s="306"/>
      <c r="I53" s="356"/>
      <c r="J53" s="304"/>
      <c r="N53" s="335"/>
    </row>
    <row r="54" spans="3:14" x14ac:dyDescent="0.25">
      <c r="C54" s="275"/>
      <c r="D54" s="313" t="s">
        <v>314</v>
      </c>
      <c r="E54" s="357" t="s">
        <v>122</v>
      </c>
      <c r="F54" s="304"/>
      <c r="G54" s="304"/>
      <c r="H54" s="306"/>
      <c r="I54" s="356"/>
      <c r="J54" s="304"/>
      <c r="N54" s="335"/>
    </row>
    <row r="55" spans="3:14" x14ac:dyDescent="0.25">
      <c r="C55" s="275"/>
      <c r="D55" s="313" t="s">
        <v>315</v>
      </c>
      <c r="E55" s="357" t="s">
        <v>122</v>
      </c>
      <c r="F55" s="304"/>
      <c r="G55" s="304"/>
      <c r="H55" s="306"/>
      <c r="I55" s="356"/>
      <c r="J55" s="304"/>
      <c r="N55" s="335"/>
    </row>
    <row r="56" spans="3:14" ht="31.5" x14ac:dyDescent="0.25">
      <c r="C56" s="275"/>
      <c r="D56" s="315" t="s">
        <v>316</v>
      </c>
      <c r="E56" s="357" t="s">
        <v>122</v>
      </c>
      <c r="F56" s="304"/>
      <c r="G56" s="304"/>
      <c r="H56" s="306"/>
      <c r="I56" s="356"/>
      <c r="J56" s="304"/>
      <c r="N56" s="335"/>
    </row>
    <row r="57" spans="3:14" x14ac:dyDescent="0.25">
      <c r="C57" s="275"/>
      <c r="D57" s="313" t="s">
        <v>308</v>
      </c>
      <c r="E57" s="357" t="s">
        <v>122</v>
      </c>
      <c r="F57" s="304"/>
      <c r="G57" s="304"/>
      <c r="H57" s="306"/>
      <c r="I57" s="356"/>
      <c r="J57" s="304"/>
      <c r="N57" s="335"/>
    </row>
    <row r="58" spans="3:14" ht="31.5" x14ac:dyDescent="0.25">
      <c r="C58" s="275"/>
      <c r="D58" s="359" t="s">
        <v>317</v>
      </c>
      <c r="E58" s="357" t="s">
        <v>172</v>
      </c>
      <c r="F58" s="304"/>
      <c r="G58" s="304"/>
      <c r="H58" s="306"/>
      <c r="I58" s="356"/>
      <c r="J58" s="304"/>
      <c r="N58" s="335"/>
    </row>
    <row r="59" spans="3:14" x14ac:dyDescent="0.25">
      <c r="C59" s="275"/>
      <c r="D59" s="311" t="s">
        <v>310</v>
      </c>
      <c r="E59" s="357" t="s">
        <v>172</v>
      </c>
      <c r="F59" s="304"/>
      <c r="G59" s="304"/>
      <c r="H59" s="306"/>
      <c r="I59" s="356"/>
      <c r="J59" s="304"/>
      <c r="N59" s="335"/>
    </row>
    <row r="60" spans="3:14" x14ac:dyDescent="0.25">
      <c r="C60" s="275"/>
      <c r="D60" s="321" t="s">
        <v>311</v>
      </c>
      <c r="E60" s="357"/>
      <c r="F60" s="304"/>
      <c r="G60" s="304"/>
      <c r="H60" s="306"/>
      <c r="I60" s="356"/>
      <c r="J60" s="304"/>
      <c r="N60" s="335"/>
    </row>
    <row r="61" spans="3:14" x14ac:dyDescent="0.25">
      <c r="C61" s="275"/>
      <c r="D61" s="282" t="s">
        <v>290</v>
      </c>
      <c r="E61" s="282"/>
      <c r="F61" s="304"/>
      <c r="G61" s="304"/>
      <c r="H61" s="306"/>
      <c r="I61" s="356"/>
      <c r="J61" s="304"/>
      <c r="N61" s="335"/>
    </row>
    <row r="62" spans="3:14" x14ac:dyDescent="0.25">
      <c r="C62" s="275"/>
      <c r="D62" s="355"/>
      <c r="E62" s="304"/>
      <c r="F62" s="304"/>
      <c r="G62" s="304"/>
      <c r="H62" s="306"/>
      <c r="I62" s="356"/>
      <c r="J62" s="304"/>
      <c r="N62" s="335"/>
    </row>
    <row r="63" spans="3:14" x14ac:dyDescent="0.25">
      <c r="C63" s="275"/>
      <c r="D63" s="355"/>
      <c r="E63" s="304"/>
      <c r="F63" s="304"/>
      <c r="G63" s="304"/>
      <c r="H63" s="306"/>
      <c r="I63" s="356"/>
      <c r="J63" s="304"/>
      <c r="N63" s="335"/>
    </row>
    <row r="64" spans="3:14" x14ac:dyDescent="0.25">
      <c r="C64" s="275"/>
      <c r="D64" s="322" t="s">
        <v>271</v>
      </c>
      <c r="H64" s="283"/>
      <c r="I64" s="323"/>
    </row>
    <row r="66" spans="7:8" hidden="1" x14ac:dyDescent="0.25">
      <c r="G66" s="360">
        <v>1576757819.9200001</v>
      </c>
      <c r="H66" s="283">
        <v>15767.578199200001</v>
      </c>
    </row>
    <row r="67" spans="7:8" hidden="1" x14ac:dyDescent="0.25">
      <c r="H67" s="283">
        <v>1293.2040998999983</v>
      </c>
    </row>
  </sheetData>
  <mergeCells count="8">
    <mergeCell ref="C7:I7"/>
    <mergeCell ref="C8:I8"/>
    <mergeCell ref="C9:I9"/>
    <mergeCell ref="C11:C12"/>
    <mergeCell ref="D11:D12"/>
    <mergeCell ref="E11:E12"/>
    <mergeCell ref="G11:G12"/>
    <mergeCell ref="I11:I1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Unaudited Financials-S1</vt:lpstr>
      <vt:lpstr>Notes to Accounts-S1</vt:lpstr>
      <vt:lpstr>Unaudited Financials-S2</vt:lpstr>
      <vt:lpstr>Notes to Accounts-S2</vt:lpstr>
      <vt:lpstr>Unaudited Financials-S3</vt:lpstr>
      <vt:lpstr>Notes to Accounts-S3</vt:lpstr>
      <vt:lpstr>Half Yr Portfolio 1B</vt:lpstr>
      <vt:lpstr>Half Yr Portfolio 1C</vt:lpstr>
      <vt:lpstr>Half Yr Portfolio 2A</vt:lpstr>
      <vt:lpstr>Half Yr Portfolio 2B</vt:lpstr>
      <vt:lpstr>Half Yr Portfolio 2C</vt:lpstr>
      <vt:lpstr>Half Yr Portfolio 3A</vt:lpstr>
      <vt:lpstr>Half Yr Portfolio 3B</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HAZEL MENDES</dc:creator>
  <cp:lastModifiedBy>Jyoti Pandey</cp:lastModifiedBy>
  <dcterms:created xsi:type="dcterms:W3CDTF">2019-10-25T10:23:31Z</dcterms:created>
  <dcterms:modified xsi:type="dcterms:W3CDTF">2019-10-31T07:00:20Z</dcterms:modified>
</cp:coreProperties>
</file>